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eries 1 photometry" sheetId="1" r:id="rId1"/>
  </sheets>
  <definedNames/>
  <calcPr fullCalcOnLoad="1"/>
</workbook>
</file>

<file path=xl/sharedStrings.xml><?xml version="1.0" encoding="utf-8"?>
<sst xmlns="http://schemas.openxmlformats.org/spreadsheetml/2006/main" count="912" uniqueCount="619">
  <si>
    <t>JD UT</t>
  </si>
  <si>
    <t>V-C Mag</t>
  </si>
  <si>
    <t>Fract. JD</t>
  </si>
  <si>
    <t>This spreadsheet is for use with Maxim DL/CCD</t>
  </si>
  <si>
    <t>VS Net Output</t>
  </si>
  <si>
    <t>StdDev</t>
  </si>
  <si>
    <t>CVA Output</t>
  </si>
  <si>
    <t>AAVSO Outout</t>
  </si>
  <si>
    <t>UT Date</t>
  </si>
  <si>
    <t>Star</t>
  </si>
  <si>
    <t>Comp Mag:</t>
  </si>
  <si>
    <t>Mag</t>
  </si>
  <si>
    <t>Observer</t>
  </si>
  <si>
    <t>DRS</t>
  </si>
  <si>
    <t>GEMPQ</t>
  </si>
  <si>
    <t>VSNET Observation Format</t>
  </si>
  <si>
    <t>V</t>
  </si>
  <si>
    <t xml:space="preserve"> </t>
  </si>
  <si>
    <t>Observed</t>
  </si>
  <si>
    <t>Actual</t>
  </si>
  <si>
    <t>Filter:</t>
  </si>
  <si>
    <t>AAVSO Observation format</t>
  </si>
  <si>
    <t>CBA Observation Format</t>
  </si>
  <si>
    <t>Comp Star:</t>
  </si>
  <si>
    <t>Error Rate:</t>
  </si>
  <si>
    <t>C</t>
  </si>
  <si>
    <t>Clear</t>
  </si>
  <si>
    <t>m</t>
  </si>
  <si>
    <t>b</t>
  </si>
  <si>
    <t>Single Color Transformations</t>
  </si>
  <si>
    <t>Pick One</t>
  </si>
  <si>
    <t>Bu</t>
  </si>
  <si>
    <t>Rs</t>
  </si>
  <si>
    <t>IR72</t>
  </si>
  <si>
    <t>AIP4Win Multi-Image Photometry Tool</t>
  </si>
  <si>
    <t xml:space="preserve">   Analysis of 277 images from directory: C:\ST Camera Images\May03_02</t>
  </si>
  <si>
    <t xml:space="preserve">   Radius of star diaphragm: 9</t>
  </si>
  <si>
    <t xml:space="preserve">   Sky annulus inner radius: 12</t>
  </si>
  <si>
    <t xml:space="preserve">   Sky annulus outer Radius: 24</t>
  </si>
  <si>
    <t xml:space="preserve">   Search Radius: 20</t>
  </si>
  <si>
    <t xml:space="preserve">   Initial Variable Star coords:   X=314.40, Y=408.36</t>
  </si>
  <si>
    <t xml:space="preserve">   Initial Check Star coords:      X=73.81, Y=412.79</t>
  </si>
  <si>
    <t>Image time = time in FITS file header or log file.</t>
  </si>
  <si>
    <t xml:space="preserve">   JD calculated from image time plus half of exposure duration.</t>
  </si>
  <si>
    <t xml:space="preserve">   JD time zone correction added = 0 hours.</t>
  </si>
  <si>
    <t xml:space="preserve">   JD user correction (True - Log) applied = 0 seconds.</t>
  </si>
  <si>
    <t xml:space="preserve">   JD heliocentric correction added = 0 seconds.</t>
  </si>
  <si>
    <t xml:space="preserve">Image                          </t>
  </si>
  <si>
    <t xml:space="preserve">       Date</t>
  </si>
  <si>
    <t xml:space="preserve">     Time</t>
  </si>
  <si>
    <t xml:space="preserve">     Exp</t>
  </si>
  <si>
    <t xml:space="preserve">    ADU Com</t>
  </si>
  <si>
    <t xml:space="preserve"> ADU Sky</t>
  </si>
  <si>
    <t xml:space="preserve">    ADU Var</t>
  </si>
  <si>
    <t xml:space="preserve"> V-C mag</t>
  </si>
  <si>
    <t xml:space="preserve">    ADU Chk</t>
  </si>
  <si>
    <t xml:space="preserve"> K-C mag</t>
  </si>
  <si>
    <t>Julian Day</t>
  </si>
  <si>
    <t>RX J1643.7+3402  C  15-001C.fit</t>
  </si>
  <si>
    <t xml:space="preserve"> 2002-05-04</t>
  </si>
  <si>
    <t xml:space="preserve"> 01:55:19</t>
  </si>
  <si>
    <t>RX J1643.7+3402  C  15-002C.fit</t>
  </si>
  <si>
    <t xml:space="preserve"> 01:55:59</t>
  </si>
  <si>
    <t>RX J1643.7+3402  C  15-003C.fit</t>
  </si>
  <si>
    <t xml:space="preserve"> 01:56:39</t>
  </si>
  <si>
    <t>RX J1643.7+3402  C  15-004C.fit</t>
  </si>
  <si>
    <t xml:space="preserve"> 01:57:18</t>
  </si>
  <si>
    <t>RX J1643.7+3402  C  15-005C.fit</t>
  </si>
  <si>
    <t xml:space="preserve"> 01:57:59</t>
  </si>
  <si>
    <t>RX J1643.7+3402  C  15-006C.fit</t>
  </si>
  <si>
    <t xml:space="preserve"> 01:58:39</t>
  </si>
  <si>
    <t>RX J1643.7+3402  C  15-007C.fit</t>
  </si>
  <si>
    <t xml:space="preserve"> 01:59:19</t>
  </si>
  <si>
    <t>RX J1643.7+3402  C  15-008C.fit</t>
  </si>
  <si>
    <t xml:space="preserve"> 02:00:00</t>
  </si>
  <si>
    <t>RX J1643.7+3402  C  15-009C.fit</t>
  </si>
  <si>
    <t xml:space="preserve"> 02:00:41</t>
  </si>
  <si>
    <t>RX J1643.7+3402  C  15-010C.fit</t>
  </si>
  <si>
    <t xml:space="preserve"> 02:01:23</t>
  </si>
  <si>
    <t>RX J1643.7+3402  C  15-011C.fit</t>
  </si>
  <si>
    <t xml:space="preserve"> 02:02:06</t>
  </si>
  <si>
    <t>RX J1643.7+3402  C  15-012C.fit</t>
  </si>
  <si>
    <t xml:space="preserve"> 02:02:50</t>
  </si>
  <si>
    <t>RX J1643.7+3402  C  15-013C.fit</t>
  </si>
  <si>
    <t xml:space="preserve"> 02:03:31</t>
  </si>
  <si>
    <t>RX J1643.7+3402  C  15-014C.fit</t>
  </si>
  <si>
    <t xml:space="preserve"> 02:04:10</t>
  </si>
  <si>
    <t>RX J1643.7+3402  C  15-015C.fit</t>
  </si>
  <si>
    <t xml:space="preserve"> 02:04:51</t>
  </si>
  <si>
    <t>RX J1643.7+3402  C  15-016C.fit</t>
  </si>
  <si>
    <t xml:space="preserve"> 02:05:31</t>
  </si>
  <si>
    <t>RX J1643.7+3402  C  15-017C.fit</t>
  </si>
  <si>
    <t xml:space="preserve"> 02:06:09</t>
  </si>
  <si>
    <t>RX J1643.7+3402  C  15-018C.fit</t>
  </si>
  <si>
    <t xml:space="preserve"> 02:06:50</t>
  </si>
  <si>
    <t>RX J1643.7+3402  C  15-019C.fit</t>
  </si>
  <si>
    <t xml:space="preserve"> 02:07:31</t>
  </si>
  <si>
    <t>RX J1643.7+3402  C  15-020C.fit</t>
  </si>
  <si>
    <t xml:space="preserve"> 02:08:11</t>
  </si>
  <si>
    <t>RX J1643.7+3402  C  15-021C.fit</t>
  </si>
  <si>
    <t xml:space="preserve"> 02:08:50</t>
  </si>
  <si>
    <t>RX J1643.7+3402  C  15-022C.fit</t>
  </si>
  <si>
    <t xml:space="preserve"> 02:09:31</t>
  </si>
  <si>
    <t>RX J1643.7+3402  C  15-023C.fit</t>
  </si>
  <si>
    <t xml:space="preserve"> 02:10:11</t>
  </si>
  <si>
    <t>RX J1643.7+3402  C  15-024C.fit</t>
  </si>
  <si>
    <t xml:space="preserve"> 02:10:51</t>
  </si>
  <si>
    <t>RX J1643.7+3402  C  15-025C.fit</t>
  </si>
  <si>
    <t xml:space="preserve"> 02:11:30</t>
  </si>
  <si>
    <t>RX J1643.7+3402  C  15-026C.fit</t>
  </si>
  <si>
    <t xml:space="preserve"> 02:12:11</t>
  </si>
  <si>
    <t>RX J1643.7+3402  C  15-027C.fit</t>
  </si>
  <si>
    <t xml:space="preserve"> 02:12:51</t>
  </si>
  <si>
    <t>RX J1643.7+3402  C  15-028C.fit</t>
  </si>
  <si>
    <t xml:space="preserve"> 02:13:31</t>
  </si>
  <si>
    <t>RX J1643.7+3402  C  15-029C.fit</t>
  </si>
  <si>
    <t xml:space="preserve"> 02:14:10</t>
  </si>
  <si>
    <t>RX J1643.7+3402  C  15-030C.fit</t>
  </si>
  <si>
    <t xml:space="preserve"> 02:14:51</t>
  </si>
  <si>
    <t>RX J1643.7+3402  C  15-031C.fit</t>
  </si>
  <si>
    <t xml:space="preserve"> 02:15:31</t>
  </si>
  <si>
    <t>RX J1643.7+3402  C  15-032C.fit</t>
  </si>
  <si>
    <t xml:space="preserve"> 02:16:11</t>
  </si>
  <si>
    <t>RX J1643.7+3402  C  15-033C.fit</t>
  </si>
  <si>
    <t xml:space="preserve"> 02:16:51</t>
  </si>
  <si>
    <t>RX J1643.7+3402  C  15-034C.fit</t>
  </si>
  <si>
    <t xml:space="preserve"> 02:17:31</t>
  </si>
  <si>
    <t>RX J1643.7+3402  C  15-035C.fit</t>
  </si>
  <si>
    <t xml:space="preserve"> 02:18:12</t>
  </si>
  <si>
    <t>RX J1643.7+3402  C  15-036C.fit</t>
  </si>
  <si>
    <t xml:space="preserve"> 02:18:52</t>
  </si>
  <si>
    <t>RX J1643.7+3402  C  15-037C.fit</t>
  </si>
  <si>
    <t xml:space="preserve"> 02:19:31</t>
  </si>
  <si>
    <t>RX J1643.7+3402  C  15-038C.fit</t>
  </si>
  <si>
    <t xml:space="preserve"> 02:20:10</t>
  </si>
  <si>
    <t>RX J1643.7+3402  C  15-039C.fit</t>
  </si>
  <si>
    <t xml:space="preserve"> 02:20:51</t>
  </si>
  <si>
    <t>RX J1643.7+3402  C  15-040C.fit</t>
  </si>
  <si>
    <t xml:space="preserve"> 02:21:36</t>
  </si>
  <si>
    <t>RX J1643.7+3402  C  15-041C.fit</t>
  </si>
  <si>
    <t xml:space="preserve"> 02:22:16</t>
  </si>
  <si>
    <t>RX J1643.7+3402  C  15-042C.fit</t>
  </si>
  <si>
    <t xml:space="preserve"> 02:22:56</t>
  </si>
  <si>
    <t>RX J1643.7+3402  C  15-043C.fit</t>
  </si>
  <si>
    <t xml:space="preserve"> 02:23:36</t>
  </si>
  <si>
    <t>RX J1643.7+3402  C  15-044C.fit</t>
  </si>
  <si>
    <t xml:space="preserve"> 02:24:15</t>
  </si>
  <si>
    <t>RX J1643.7+3402  C  15-045C.fit</t>
  </si>
  <si>
    <t xml:space="preserve"> 02:24:56</t>
  </si>
  <si>
    <t>RX J1643.7+3402  C  15-046C.fit</t>
  </si>
  <si>
    <t xml:space="preserve"> 02:25:35</t>
  </si>
  <si>
    <t>RX J1643.7+3402  C  15-047C.fit</t>
  </si>
  <si>
    <t xml:space="preserve"> 02:26:16</t>
  </si>
  <si>
    <t>RX J1643.7+3402  C  15-048C.fit</t>
  </si>
  <si>
    <t xml:space="preserve"> 02:26:56</t>
  </si>
  <si>
    <t>RX J1643.7+3402  C  15-049C.fit</t>
  </si>
  <si>
    <t xml:space="preserve"> 02:27:40</t>
  </si>
  <si>
    <t>RX J1643.7+3402  C  15-050C.fit</t>
  </si>
  <si>
    <t xml:space="preserve"> 02:28:20</t>
  </si>
  <si>
    <t>RX J1643.7+3402  C  15-051C.fit</t>
  </si>
  <si>
    <t xml:space="preserve"> 02:29:01</t>
  </si>
  <si>
    <t>RX J1643.7+3402  C  15-052C.fit</t>
  </si>
  <si>
    <t xml:space="preserve"> 02:29:42</t>
  </si>
  <si>
    <t>RX J1643.7+3402  C  15-053C.fit</t>
  </si>
  <si>
    <t xml:space="preserve"> 02:30:25</t>
  </si>
  <si>
    <t>RX J1643.7+3402  C  15-054C.fit</t>
  </si>
  <si>
    <t xml:space="preserve"> 02:31:10</t>
  </si>
  <si>
    <t>RX J1643.7+3402  C  15-055C.fit</t>
  </si>
  <si>
    <t xml:space="preserve"> 02:31:50</t>
  </si>
  <si>
    <t>RX J1643.7+3402  C  15-056C.fit</t>
  </si>
  <si>
    <t xml:space="preserve"> 02:32:34</t>
  </si>
  <si>
    <t>RX J1643.7+3402  C  15-057C.fit</t>
  </si>
  <si>
    <t xml:space="preserve"> 02:33:14</t>
  </si>
  <si>
    <t>RX J1643.7+3402  C  15-058C.fit</t>
  </si>
  <si>
    <t xml:space="preserve"> 02:33:55</t>
  </si>
  <si>
    <t>RX J1643.7+3402  C  15-059C.fit</t>
  </si>
  <si>
    <t xml:space="preserve"> 02:34:35</t>
  </si>
  <si>
    <t>RX J1643.7+3402  C  15-060C.fit</t>
  </si>
  <si>
    <t xml:space="preserve"> 02:35:15</t>
  </si>
  <si>
    <t>RX J1643.7+3402  C  15-061C.fit</t>
  </si>
  <si>
    <t xml:space="preserve"> 02:35:59</t>
  </si>
  <si>
    <t>RX J1643.7+3402  C  15-062C.fit</t>
  </si>
  <si>
    <t xml:space="preserve"> 02:36:39</t>
  </si>
  <si>
    <t>RX J1643.7+3402  C  15-063C.fit</t>
  </si>
  <si>
    <t xml:space="preserve"> 02:37:18</t>
  </si>
  <si>
    <t>RX J1643.7+3402  C  15-064C.fit</t>
  </si>
  <si>
    <t xml:space="preserve"> 02:37:59</t>
  </si>
  <si>
    <t>RX J1643.7+3402  C  15-065C.fit</t>
  </si>
  <si>
    <t xml:space="preserve"> 02:38:39</t>
  </si>
  <si>
    <t>RX J1643.7+3402  C  15-066C.fit</t>
  </si>
  <si>
    <t xml:space="preserve"> 02:39:20</t>
  </si>
  <si>
    <t>RX J1643.7+3402  C  15-067C.fit</t>
  </si>
  <si>
    <t xml:space="preserve"> 02:40:00</t>
  </si>
  <si>
    <t>RX J1643.7+3402  C  15-068C.fit</t>
  </si>
  <si>
    <t xml:space="preserve"> 02:40:39</t>
  </si>
  <si>
    <t>RX J1643.7+3402  C  15-069C.fit</t>
  </si>
  <si>
    <t xml:space="preserve"> 02:41:20</t>
  </si>
  <si>
    <t>RX J1643.7+3402  C  15-070C.fit</t>
  </si>
  <si>
    <t xml:space="preserve"> 02:42:00</t>
  </si>
  <si>
    <t>RX J1643.7+3402  C  15-071C.fit</t>
  </si>
  <si>
    <t xml:space="preserve"> 02:42:41</t>
  </si>
  <si>
    <t>RX J1643.7+3402  C  15-072C.fit</t>
  </si>
  <si>
    <t xml:space="preserve"> 02:43:19</t>
  </si>
  <si>
    <t>RX J1643.7+3402  C  15-073C.fit</t>
  </si>
  <si>
    <t xml:space="preserve"> 02:44:00</t>
  </si>
  <si>
    <t>RX J1643.7+3402  C  15-074C.fit</t>
  </si>
  <si>
    <t xml:space="preserve"> 02:44:41</t>
  </si>
  <si>
    <t>RX J1643.7+3402  C  15-075C.fit</t>
  </si>
  <si>
    <t xml:space="preserve"> 02:45:20</t>
  </si>
  <si>
    <t>RX J1643.7+3402  C  15-076C.fit</t>
  </si>
  <si>
    <t xml:space="preserve"> 02:46:00</t>
  </si>
  <si>
    <t>RX J1643.7+3402  C  15-077C.fit</t>
  </si>
  <si>
    <t xml:space="preserve"> 02:46:41</t>
  </si>
  <si>
    <t>RX J1643.7+3402  C  15-078C.fit</t>
  </si>
  <si>
    <t xml:space="preserve"> 02:47:20</t>
  </si>
  <si>
    <t>RX J1643.7+3402  C  15-079C.fit</t>
  </si>
  <si>
    <t xml:space="preserve"> 02:48:00</t>
  </si>
  <si>
    <t>RX J1643.7+3402  C  15-080C.fit</t>
  </si>
  <si>
    <t xml:space="preserve"> 02:48:40</t>
  </si>
  <si>
    <t>RX J1643.7+3402  C  15-081C.fit</t>
  </si>
  <si>
    <t xml:space="preserve"> 02:49:19</t>
  </si>
  <si>
    <t>RX J1643.7+3402  C  15-082C.fit</t>
  </si>
  <si>
    <t xml:space="preserve"> 02:50:00</t>
  </si>
  <si>
    <t>RX J1643.7+3402  C  15-083C.fit</t>
  </si>
  <si>
    <t xml:space="preserve"> 02:50:40</t>
  </si>
  <si>
    <t>RX J1643.7+3402  C  15-084C.fit</t>
  </si>
  <si>
    <t xml:space="preserve"> 02:51:25</t>
  </si>
  <si>
    <t>RX J1643.7+3402  C  15-085C.fit</t>
  </si>
  <si>
    <t xml:space="preserve"> 02:52:05</t>
  </si>
  <si>
    <t>RX J1643.7+3402  C  15-086C.fit</t>
  </si>
  <si>
    <t xml:space="preserve"> 02:52:45</t>
  </si>
  <si>
    <t>RX J1643.7+3402  C  15-087C.fit</t>
  </si>
  <si>
    <t xml:space="preserve"> 02:53:24</t>
  </si>
  <si>
    <t>RX J1643.7+3402  C  15-088C.fit</t>
  </si>
  <si>
    <t xml:space="preserve"> 02:54:05</t>
  </si>
  <si>
    <t>RX J1643.7+3402  C  15-089C.fit</t>
  </si>
  <si>
    <t xml:space="preserve"> 02:54:46</t>
  </si>
  <si>
    <t>RX J1643.7+3402  C  15-090C.fit</t>
  </si>
  <si>
    <t xml:space="preserve"> 02:55:25</t>
  </si>
  <si>
    <t>RX J1643.7+3402  C  15-091C.fit</t>
  </si>
  <si>
    <t xml:space="preserve"> 02:56:06</t>
  </si>
  <si>
    <t>RX J1643.7+3402  C  15-092C.fit</t>
  </si>
  <si>
    <t xml:space="preserve"> 02:56:47</t>
  </si>
  <si>
    <t>RX J1643.7+3402  C  15-093C.fit</t>
  </si>
  <si>
    <t xml:space="preserve"> 02:57:27</t>
  </si>
  <si>
    <t>RX J1643.7+3402  C  15-094C.fit</t>
  </si>
  <si>
    <t xml:space="preserve"> 02:58:06</t>
  </si>
  <si>
    <t>RX J1643.7+3402  C  15-095C.fit</t>
  </si>
  <si>
    <t xml:space="preserve"> 02:58:51</t>
  </si>
  <si>
    <t>RX J1643.7+3402  C  15-096C.fit</t>
  </si>
  <si>
    <t xml:space="preserve"> 02:59:31</t>
  </si>
  <si>
    <t>RX J1643.7+3402  C  15-097C.fit</t>
  </si>
  <si>
    <t xml:space="preserve"> 03:00:12</t>
  </si>
  <si>
    <t>RX J1643.7+3402  C  15-098C.fit</t>
  </si>
  <si>
    <t xml:space="preserve"> 03:00:52</t>
  </si>
  <si>
    <t>RX J1643.7+3402  C  15-099C.fit</t>
  </si>
  <si>
    <t xml:space="preserve"> 03:01:36</t>
  </si>
  <si>
    <t>RX J1643.7+3402  C  15-100C.fit</t>
  </si>
  <si>
    <t xml:space="preserve"> 03:02:15</t>
  </si>
  <si>
    <t>RX J1643.7+3402  C  15-101C.fit</t>
  </si>
  <si>
    <t xml:space="preserve"> 03:02:56</t>
  </si>
  <si>
    <t>RX J1643.7+3402  C  15-102C.fit</t>
  </si>
  <si>
    <t xml:space="preserve"> 03:03:36</t>
  </si>
  <si>
    <t>RX J1643.7+3402  C  15-103C.fit</t>
  </si>
  <si>
    <t xml:space="preserve"> 03:04:16</t>
  </si>
  <si>
    <t>RX J1643.7+3402  C  15-104C.fit</t>
  </si>
  <si>
    <t xml:space="preserve"> 03:04:57</t>
  </si>
  <si>
    <t>RX J1643.7+3402  C  15-105C.fit</t>
  </si>
  <si>
    <t xml:space="preserve"> 03:05:36</t>
  </si>
  <si>
    <t>RX J1643.7+3402  C  15-106C.fit</t>
  </si>
  <si>
    <t xml:space="preserve"> 03:06:22</t>
  </si>
  <si>
    <t>RX J1643.7+3402  C  15-107C.fit</t>
  </si>
  <si>
    <t xml:space="preserve"> 03:07:01</t>
  </si>
  <si>
    <t>RX J1643.7+3402  C  15-108C.fit</t>
  </si>
  <si>
    <t xml:space="preserve"> 03:07:41</t>
  </si>
  <si>
    <t>RX J1643.7+3402  C  15-109C.fit</t>
  </si>
  <si>
    <t xml:space="preserve"> 03:08:21</t>
  </si>
  <si>
    <t>RX J1643.7+3402  C  15-110C.fit</t>
  </si>
  <si>
    <t xml:space="preserve"> 03:09:02</t>
  </si>
  <si>
    <t>RX J1643.7+3402  C  15-111C.fit</t>
  </si>
  <si>
    <t xml:space="preserve"> 03:09:42</t>
  </si>
  <si>
    <t>RX J1643.7+3402  C  15-112C.fit</t>
  </si>
  <si>
    <t xml:space="preserve"> 03:10:21</t>
  </si>
  <si>
    <t>RX J1643.7+3402  C  15-113C.fit</t>
  </si>
  <si>
    <t xml:space="preserve"> 03:11:02</t>
  </si>
  <si>
    <t>RX J1643.7+3402  C  15-114C.fit</t>
  </si>
  <si>
    <t xml:space="preserve"> 03:11:42</t>
  </si>
  <si>
    <t>RX J1643.7+3402  C  15-115C.fit</t>
  </si>
  <si>
    <t xml:space="preserve"> 03:12:23</t>
  </si>
  <si>
    <t>RX J1643.7+3402  C  15-116C.fit</t>
  </si>
  <si>
    <t xml:space="preserve"> 03:13:02</t>
  </si>
  <si>
    <t>RX J1643.7+3402  C  15-117C.fit</t>
  </si>
  <si>
    <t xml:space="preserve"> 03:13:42</t>
  </si>
  <si>
    <t>RX J1643.7+3402  C  15-118C.fit</t>
  </si>
  <si>
    <t xml:space="preserve"> 03:14:23</t>
  </si>
  <si>
    <t>RX J1643.7+3402  C  15-119C.fit</t>
  </si>
  <si>
    <t xml:space="preserve"> 03:15:01</t>
  </si>
  <si>
    <t>RX J1643.7+3402  C  15-120C.fit</t>
  </si>
  <si>
    <t xml:space="preserve"> 03:15:41</t>
  </si>
  <si>
    <t>RX J1643.7+3402  C  15-121C.fit</t>
  </si>
  <si>
    <t xml:space="preserve"> 03:16:22</t>
  </si>
  <si>
    <t>RX J1643.7+3402  C  15-122C.fit</t>
  </si>
  <si>
    <t xml:space="preserve"> 03:17:03</t>
  </si>
  <si>
    <t>RX J1643.7+3402  C  15-123C.fit</t>
  </si>
  <si>
    <t xml:space="preserve"> 03:17:43</t>
  </si>
  <si>
    <t>RX J1643.7+3402  C  15-124C.fit</t>
  </si>
  <si>
    <t xml:space="preserve"> 03:18:23</t>
  </si>
  <si>
    <t>RX J1643.7+3402  C  15-125C.fit</t>
  </si>
  <si>
    <t xml:space="preserve"> 03:19:04</t>
  </si>
  <si>
    <t>RX J1643.7+3402  C  15-126C.fit</t>
  </si>
  <si>
    <t xml:space="preserve"> 03:19:44</t>
  </si>
  <si>
    <t>RX J1643.7+3402  C  15-127C.fit</t>
  </si>
  <si>
    <t xml:space="preserve"> 03:20:23</t>
  </si>
  <si>
    <t>RX J1643.7+3402  C  15-128C.fit</t>
  </si>
  <si>
    <t xml:space="preserve"> 03:21:04</t>
  </si>
  <si>
    <t>RX J1643.7+3402  C  15-129C.fit</t>
  </si>
  <si>
    <t xml:space="preserve"> 03:21:44</t>
  </si>
  <si>
    <t>RX J1643.7+3402  C  15-130C.fit</t>
  </si>
  <si>
    <t xml:space="preserve"> 03:22:24</t>
  </si>
  <si>
    <t>RX J1643.7+3402  C  15-131C.fit</t>
  </si>
  <si>
    <t xml:space="preserve"> 03:23:05</t>
  </si>
  <si>
    <t>RX J1643.7+3402  C  15-132C.fit</t>
  </si>
  <si>
    <t xml:space="preserve"> 03:23:49</t>
  </si>
  <si>
    <t>RX J1643.7+3402  C  15-133C.fit</t>
  </si>
  <si>
    <t xml:space="preserve"> 03:24:28</t>
  </si>
  <si>
    <t>RX J1643.7+3402  C  15-134C.fit</t>
  </si>
  <si>
    <t xml:space="preserve"> 03:25:08</t>
  </si>
  <si>
    <t>RX J1643.7+3402  C  15-135C.fit</t>
  </si>
  <si>
    <t xml:space="preserve"> 03:25:49</t>
  </si>
  <si>
    <t>RX J1643.7+3402  C  15-136C.fit</t>
  </si>
  <si>
    <t xml:space="preserve"> 03:26:29</t>
  </si>
  <si>
    <t>RX J1643.7+3402  C  15-137C.fit</t>
  </si>
  <si>
    <t xml:space="preserve"> 03:27:13</t>
  </si>
  <si>
    <t>RX J1643.7+3402  C  15-138C.fit</t>
  </si>
  <si>
    <t xml:space="preserve"> 03:27:54</t>
  </si>
  <si>
    <t>RX J1643.7+3402  C  15-139C.fit</t>
  </si>
  <si>
    <t xml:space="preserve"> 03:28:33</t>
  </si>
  <si>
    <t>RX J1643.7+3402  C  15-140C.fit</t>
  </si>
  <si>
    <t xml:space="preserve"> 03:29:15</t>
  </si>
  <si>
    <t>RX J1643.7+3402  C  15-141C.fit</t>
  </si>
  <si>
    <t xml:space="preserve"> 03:29:54</t>
  </si>
  <si>
    <t>RX J1643.7+3402  C  15-142C.fit</t>
  </si>
  <si>
    <t xml:space="preserve"> 03:30:35</t>
  </si>
  <si>
    <t>RX J1643.7+3402  C  15-143C.fit</t>
  </si>
  <si>
    <t xml:space="preserve"> 03:31:15</t>
  </si>
  <si>
    <t>RX J1643.7+3402  C  15-144C.fit</t>
  </si>
  <si>
    <t xml:space="preserve"> 03:31:55</t>
  </si>
  <si>
    <t>RX J1643.7+3402  C  15-145C.fit</t>
  </si>
  <si>
    <t xml:space="preserve"> 03:32:35</t>
  </si>
  <si>
    <t>RX J1643.7+3402  C  15-146C.fit</t>
  </si>
  <si>
    <t xml:space="preserve"> 03:33:14</t>
  </si>
  <si>
    <t>RX J1643.7+3402  C  15-147C.fit</t>
  </si>
  <si>
    <t xml:space="preserve"> 03:33:55</t>
  </si>
  <si>
    <t>RX J1643.7+3402  C  15-148C.fit</t>
  </si>
  <si>
    <t xml:space="preserve"> 03:34:35</t>
  </si>
  <si>
    <t>RX J1643.7+3402  C  15-149C.fit</t>
  </si>
  <si>
    <t xml:space="preserve"> 03:35:15</t>
  </si>
  <si>
    <t>RX J1643.7+3402  C  15-150C.fit</t>
  </si>
  <si>
    <t xml:space="preserve"> 03:35:54</t>
  </si>
  <si>
    <t>RX J1643.7+3402  C  15-151C.fit</t>
  </si>
  <si>
    <t xml:space="preserve"> 03:36:35</t>
  </si>
  <si>
    <t>RX J1643.7+3402  C  15-152C.fit</t>
  </si>
  <si>
    <t xml:space="preserve"> 03:37:16</t>
  </si>
  <si>
    <t>RX J1643.7+3402  C  15-153C.fit</t>
  </si>
  <si>
    <t xml:space="preserve"> 03:37:54</t>
  </si>
  <si>
    <t>RX J1643.7+3402  C  15-154C.fit</t>
  </si>
  <si>
    <t xml:space="preserve"> 03:38:34</t>
  </si>
  <si>
    <t>RX J1643.7+3402  C  15-155C.fit</t>
  </si>
  <si>
    <t xml:space="preserve"> 03:39:15</t>
  </si>
  <si>
    <t>RX J1643.7+3402  C  15-156C.fit</t>
  </si>
  <si>
    <t xml:space="preserve"> 03:39:56</t>
  </si>
  <si>
    <t>RX J1643.7+3402  C  15-157C.fit</t>
  </si>
  <si>
    <t xml:space="preserve"> 03:40:35</t>
  </si>
  <si>
    <t>RX J1643.7+3402  C  15-158C.fit</t>
  </si>
  <si>
    <t xml:space="preserve"> 03:41:15</t>
  </si>
  <si>
    <t>RX J1643.7+3402  C  15-159C.fit</t>
  </si>
  <si>
    <t xml:space="preserve"> 03:41:56</t>
  </si>
  <si>
    <t>RX J1643.7+3402  C  15-160C.fit</t>
  </si>
  <si>
    <t xml:space="preserve"> 03:42:35</t>
  </si>
  <si>
    <t>RX J1643.7+3402  C  15-161C.fit</t>
  </si>
  <si>
    <t xml:space="preserve"> 03:43:15</t>
  </si>
  <si>
    <t>RX J1643.7+3402  C  15-162C.fit</t>
  </si>
  <si>
    <t xml:space="preserve"> 03:43:56</t>
  </si>
  <si>
    <t>RX J1643.7+3402  C  15-163C.fit</t>
  </si>
  <si>
    <t xml:space="preserve"> 03:44:34</t>
  </si>
  <si>
    <t>RX J1643.7+3402  C  15-164C.fit</t>
  </si>
  <si>
    <t xml:space="preserve"> 03:45:19</t>
  </si>
  <si>
    <t>RX J1643.7+3402  C  15-165C.fit</t>
  </si>
  <si>
    <t xml:space="preserve"> 03:46:00</t>
  </si>
  <si>
    <t>RX J1643.7+3402  C  15-166C.fit</t>
  </si>
  <si>
    <t xml:space="preserve"> 03:46:40</t>
  </si>
  <si>
    <t>RX J1643.7+3402  C  15-167C.fit</t>
  </si>
  <si>
    <t xml:space="preserve"> 03:47:24</t>
  </si>
  <si>
    <t>RX J1643.7+3402  C  15-168C.fit</t>
  </si>
  <si>
    <t xml:space="preserve"> 03:48:04</t>
  </si>
  <si>
    <t>RX J1643.7+3402  C  15-169C.fit</t>
  </si>
  <si>
    <t xml:space="preserve"> 03:48:45</t>
  </si>
  <si>
    <t>RX J1643.7+3402  C  15-170C.fit</t>
  </si>
  <si>
    <t xml:space="preserve"> 03:49:24</t>
  </si>
  <si>
    <t>RX J1643.7+3402  C  15-171C.fit</t>
  </si>
  <si>
    <t xml:space="preserve"> 03:50:05</t>
  </si>
  <si>
    <t>RX J1643.7+3402  C  15-172C.fit</t>
  </si>
  <si>
    <t xml:space="preserve"> 03:50:45</t>
  </si>
  <si>
    <t>RX J1643.7+3402  C  15-173C.fit</t>
  </si>
  <si>
    <t xml:space="preserve"> 03:51:24</t>
  </si>
  <si>
    <t>RX J1643.7+3402  C  15-174C.fit</t>
  </si>
  <si>
    <t xml:space="preserve"> 03:52:05</t>
  </si>
  <si>
    <t>RX J1643.7+3402  C  15-175C.fit</t>
  </si>
  <si>
    <t xml:space="preserve"> 03:52:45</t>
  </si>
  <si>
    <t>RX J1643.7+3402  C  15-176C.fit</t>
  </si>
  <si>
    <t xml:space="preserve"> 03:53:25</t>
  </si>
  <si>
    <t>RX J1643.7+3402  C  15-177C.fit</t>
  </si>
  <si>
    <t xml:space="preserve"> 03:54:06</t>
  </si>
  <si>
    <t>RX J1643.7+3402  C  15-178C.fit</t>
  </si>
  <si>
    <t xml:space="preserve"> 03:54:46</t>
  </si>
  <si>
    <t>RX J1643.7+3402  C  15-179C.fit</t>
  </si>
  <si>
    <t xml:space="preserve"> 03:55:25</t>
  </si>
  <si>
    <t>RX J1643.7+3402  C  15-180C.fit</t>
  </si>
  <si>
    <t xml:space="preserve"> 03:56:06</t>
  </si>
  <si>
    <t>RX J1643.7+3402  C  15-181C.fit</t>
  </si>
  <si>
    <t xml:space="preserve"> 03:56:44</t>
  </si>
  <si>
    <t>RX J1643.7+3402  C  15-182C.fit</t>
  </si>
  <si>
    <t xml:space="preserve"> 03:57:26</t>
  </si>
  <si>
    <t>RX J1643.7+3402  C  15-183C.fit</t>
  </si>
  <si>
    <t xml:space="preserve"> 03:58:06</t>
  </si>
  <si>
    <t>RX J1643.7+3402  C  15-184C.fit</t>
  </si>
  <si>
    <t xml:space="preserve"> 03:58:45</t>
  </si>
  <si>
    <t>RX J1643.7+3402  C  15-185C.fit</t>
  </si>
  <si>
    <t xml:space="preserve"> 03:59:27</t>
  </si>
  <si>
    <t>RX J1643.7+3402  C  15-186C.fit</t>
  </si>
  <si>
    <t xml:space="preserve"> 04:00:07</t>
  </si>
  <si>
    <t>RX J1643.7+3402  C  15-187C.fit</t>
  </si>
  <si>
    <t xml:space="preserve"> 04:00:48</t>
  </si>
  <si>
    <t>RX J1643.7+3402  C  15-188C.fit</t>
  </si>
  <si>
    <t xml:space="preserve"> 04:01:27</t>
  </si>
  <si>
    <t>RX J1643.7+3402  C  15-189C.fit</t>
  </si>
  <si>
    <t xml:space="preserve"> 04:02:07</t>
  </si>
  <si>
    <t>RX J1643.7+3402  C  15-190C.fit</t>
  </si>
  <si>
    <t xml:space="preserve"> 04:02:49</t>
  </si>
  <si>
    <t>RX J1643.7+3402  C  15-191C.fit</t>
  </si>
  <si>
    <t xml:space="preserve"> 04:03:27</t>
  </si>
  <si>
    <t>RX J1643.7+3402  C  15-192C.fit</t>
  </si>
  <si>
    <t xml:space="preserve"> 04:04:12</t>
  </si>
  <si>
    <t>RX J1643.7+3402  C  15-193C.fit</t>
  </si>
  <si>
    <t xml:space="preserve"> 04:04:53</t>
  </si>
  <si>
    <t>RX J1643.7+3402  C  15-194C.fit</t>
  </si>
  <si>
    <t xml:space="preserve"> 04:05:33</t>
  </si>
  <si>
    <t>RX J1643.7+3402  C  15-195C.fit</t>
  </si>
  <si>
    <t xml:space="preserve"> 04:06:13</t>
  </si>
  <si>
    <t>RX J1643.7+3402  C  15-196C.fit</t>
  </si>
  <si>
    <t xml:space="preserve"> 04:06:52</t>
  </si>
  <si>
    <t>RX J1643.7+3402  C  15-197C.fit</t>
  </si>
  <si>
    <t xml:space="preserve"> 04:07:37</t>
  </si>
  <si>
    <t>RX J1643.7+3402  C  15-198C.fit</t>
  </si>
  <si>
    <t xml:space="preserve"> 04:08:18</t>
  </si>
  <si>
    <t>RX J1643.7+3402  C  15-199C.fit</t>
  </si>
  <si>
    <t xml:space="preserve"> 04:08:58</t>
  </si>
  <si>
    <t>RX J1643.7+3402  C  15-200C.fit</t>
  </si>
  <si>
    <t xml:space="preserve"> 04:09:39</t>
  </si>
  <si>
    <t>RX J1643.7+3402  C  15-201C.fit</t>
  </si>
  <si>
    <t xml:space="preserve"> 04:10:19</t>
  </si>
  <si>
    <t>RX J1643.7+3402  C  15-202C.fit</t>
  </si>
  <si>
    <t xml:space="preserve"> 04:10:59</t>
  </si>
  <si>
    <t>RX J1643.7+3402  C  15-203C.fit</t>
  </si>
  <si>
    <t xml:space="preserve"> 04:11:44</t>
  </si>
  <si>
    <t>RX J1643.7+3402  C  15-204C.fit</t>
  </si>
  <si>
    <t xml:space="preserve"> 04:12:24</t>
  </si>
  <si>
    <t>RX J1643.7+3402  C  15-205C.fit</t>
  </si>
  <si>
    <t xml:space="preserve"> 04:13:04</t>
  </si>
  <si>
    <t>RX J1643.7+3402  C  15-206C.fit</t>
  </si>
  <si>
    <t xml:space="preserve"> 04:13:44</t>
  </si>
  <si>
    <t>RX J1643.7+3402  C  15-207C.fit</t>
  </si>
  <si>
    <t xml:space="preserve"> 04:14:24</t>
  </si>
  <si>
    <t>RX J1643.7+3402  C  15-208C.fit</t>
  </si>
  <si>
    <t xml:space="preserve"> 04:15:08</t>
  </si>
  <si>
    <t>RX J1643.7+3402  C  15-209C.fit</t>
  </si>
  <si>
    <t xml:space="preserve"> 04:15:48</t>
  </si>
  <si>
    <t>RX J1643.7+3402  C  15-210C.fit</t>
  </si>
  <si>
    <t xml:space="preserve"> 04:16:28</t>
  </si>
  <si>
    <t>RX J1643.7+3402  C  15-211C.fit</t>
  </si>
  <si>
    <t xml:space="preserve"> 04:17:09</t>
  </si>
  <si>
    <t>RX J1643.7+3402  C  15-212C.fit</t>
  </si>
  <si>
    <t xml:space="preserve"> 04:17:49</t>
  </si>
  <si>
    <t>RX J1643.7+3402  C  15-213C.fit</t>
  </si>
  <si>
    <t xml:space="preserve"> 04:18:29</t>
  </si>
  <si>
    <t>RX J1643.7+3402  C  15-214C.fit</t>
  </si>
  <si>
    <t xml:space="preserve"> 04:19:10</t>
  </si>
  <si>
    <t>RX J1643.7+3402  C  15-215C.fit</t>
  </si>
  <si>
    <t xml:space="preserve"> 04:19:50</t>
  </si>
  <si>
    <t>RX J1643.7+3402  C  15-216C.fit</t>
  </si>
  <si>
    <t xml:space="preserve"> 04:20:29</t>
  </si>
  <si>
    <t>RX J1643.7+3402  C  15-217C.fit</t>
  </si>
  <si>
    <t xml:space="preserve"> 04:21:09</t>
  </si>
  <si>
    <t>RX J1643.7+3402  C  15-218C.fit</t>
  </si>
  <si>
    <t xml:space="preserve"> 04:21:49</t>
  </si>
  <si>
    <t>RX J1643.7+3402  C  15-219C.fit</t>
  </si>
  <si>
    <t xml:space="preserve"> 04:22:30</t>
  </si>
  <si>
    <t>RX J1643.7+3402  C  15-220C.fit</t>
  </si>
  <si>
    <t xml:space="preserve"> 04:23:09</t>
  </si>
  <si>
    <t>RX J1643.7+3402  C  15-221C.fit</t>
  </si>
  <si>
    <t xml:space="preserve"> 04:23:48</t>
  </si>
  <si>
    <t>RX J1643.7+3402  C  15-222C.fit</t>
  </si>
  <si>
    <t xml:space="preserve"> 04:24:34</t>
  </si>
  <si>
    <t>RX J1643.7+3402  C  15-223C.fit</t>
  </si>
  <si>
    <t xml:space="preserve"> 04:25:13</t>
  </si>
  <si>
    <t>RX J1643.7+3402  C  15-224C.fit</t>
  </si>
  <si>
    <t xml:space="preserve"> 04:25:54</t>
  </si>
  <si>
    <t>RX J1643.7+3402  C  15-225C.fit</t>
  </si>
  <si>
    <t xml:space="preserve"> 04:26:33</t>
  </si>
  <si>
    <t>RX J1643.7+3402  C  15-226C.fit</t>
  </si>
  <si>
    <t xml:space="preserve"> 04:27:13</t>
  </si>
  <si>
    <t>RX J1643.7+3402  C  15-227C.fit</t>
  </si>
  <si>
    <t xml:space="preserve"> 04:27:53</t>
  </si>
  <si>
    <t>RX J1643.7+3402  C  15-228C.fit</t>
  </si>
  <si>
    <t xml:space="preserve"> 04:28:33</t>
  </si>
  <si>
    <t>RX J1643.7+3402  C  15-229C.fit</t>
  </si>
  <si>
    <t xml:space="preserve"> 04:29:13</t>
  </si>
  <si>
    <t>RX J1643.7+3402  C  15-230C.fit</t>
  </si>
  <si>
    <t xml:space="preserve"> 04:29:53</t>
  </si>
  <si>
    <t>RX J1643.7+3402  C  15-231C.fit</t>
  </si>
  <si>
    <t xml:space="preserve"> 04:30:33</t>
  </si>
  <si>
    <t>RX J1643.7+3402  C  15-232C.fit</t>
  </si>
  <si>
    <t xml:space="preserve"> 04:31:13</t>
  </si>
  <si>
    <t>RX J1643.7+3402  C  15-233C.fit</t>
  </si>
  <si>
    <t xml:space="preserve"> 04:31:53</t>
  </si>
  <si>
    <t>RX J1643.7+3402  C  15-234C.fit</t>
  </si>
  <si>
    <t xml:space="preserve"> 04:32:33</t>
  </si>
  <si>
    <t>RX J1643.7+3402  C  15-235C.fit</t>
  </si>
  <si>
    <t xml:space="preserve"> 04:33:14</t>
  </si>
  <si>
    <t>RX J1643.7+3402  C  15-236C.fit</t>
  </si>
  <si>
    <t xml:space="preserve"> 04:33:54</t>
  </si>
  <si>
    <t>RX J1643.7+3402  C  15-237C.fit</t>
  </si>
  <si>
    <t xml:space="preserve"> 04:34:32</t>
  </si>
  <si>
    <t>RX J1643.7+3402  C  15-238C.fit</t>
  </si>
  <si>
    <t xml:space="preserve"> 04:35:13</t>
  </si>
  <si>
    <t>RX J1643.7+3402  C  15-239C.fit</t>
  </si>
  <si>
    <t xml:space="preserve"> 04:35:53</t>
  </si>
  <si>
    <t>RX J1643.7+3402  C  15-240C.fit</t>
  </si>
  <si>
    <t xml:space="preserve"> 04:36:33</t>
  </si>
  <si>
    <t>RX J1643.7+3402  C  15-241C.fit</t>
  </si>
  <si>
    <t xml:space="preserve"> 04:37:14</t>
  </si>
  <si>
    <t>RX J1643.7+3402  C  15-242C.fit</t>
  </si>
  <si>
    <t xml:space="preserve"> 04:37:55</t>
  </si>
  <si>
    <t>RX J1643.7+3402  C  15-243C.fit</t>
  </si>
  <si>
    <t xml:space="preserve"> 04:38:34</t>
  </si>
  <si>
    <t>RX J1643.7+3402  C  15-244C.fit</t>
  </si>
  <si>
    <t xml:space="preserve"> 04:39:13</t>
  </si>
  <si>
    <t>RX J1643.7+3402  C  15-245C.fit</t>
  </si>
  <si>
    <t xml:space="preserve"> 04:39:54</t>
  </si>
  <si>
    <t>RX J1643.7+3402  C  15-246C.fit</t>
  </si>
  <si>
    <t xml:space="preserve"> 04:40:33</t>
  </si>
  <si>
    <t>RX J1643.7+3402  C  15-247C.fit</t>
  </si>
  <si>
    <t xml:space="preserve"> 04:41:13</t>
  </si>
  <si>
    <t>RX J1643.7+3402  C  15-248C.fit</t>
  </si>
  <si>
    <t xml:space="preserve"> 04:41:52</t>
  </si>
  <si>
    <t>RX J1643.7+3402  C  15-249C.fit</t>
  </si>
  <si>
    <t xml:space="preserve"> 04:42:33</t>
  </si>
  <si>
    <t>RX J1643.7+3402  C  15-250C.fit</t>
  </si>
  <si>
    <t xml:space="preserve"> 04:43:13</t>
  </si>
  <si>
    <t>RX J1643.7+3402  C  15-251C.fit</t>
  </si>
  <si>
    <t xml:space="preserve"> 04:43:52</t>
  </si>
  <si>
    <t>RX J1643.7+3402  C  15-252C.fit</t>
  </si>
  <si>
    <t xml:space="preserve"> 04:44:33</t>
  </si>
  <si>
    <t>RX J1643.7+3402  C  15-253C.fit</t>
  </si>
  <si>
    <t xml:space="preserve"> 04:45:13</t>
  </si>
  <si>
    <t>RX J1643.7+3402  C  15-254C.fit</t>
  </si>
  <si>
    <t xml:space="preserve"> 04:45:53</t>
  </si>
  <si>
    <t>RX J1643.7+3402  C  15-255C.fit</t>
  </si>
  <si>
    <t xml:space="preserve"> 04:46:34</t>
  </si>
  <si>
    <t>RX J1643.7+3402  C  15-256C.fit</t>
  </si>
  <si>
    <t xml:space="preserve"> 04:47:14</t>
  </si>
  <si>
    <t>RX J1643.7+3402  C  15-257C.fit</t>
  </si>
  <si>
    <t xml:space="preserve"> 04:47:52</t>
  </si>
  <si>
    <t>RX J1643.7+3402  C  15-258C.fit</t>
  </si>
  <si>
    <t xml:space="preserve"> 04:48:33</t>
  </si>
  <si>
    <t>RX J1643.7+3402  C  15-259C.fit</t>
  </si>
  <si>
    <t xml:space="preserve"> 04:49:14</t>
  </si>
  <si>
    <t>RX J1643.7+3402  C  15-260C.fit</t>
  </si>
  <si>
    <t xml:space="preserve"> 04:49:54</t>
  </si>
  <si>
    <t>RX J1643.7+3402  C  15-261C.fit</t>
  </si>
  <si>
    <t xml:space="preserve"> 04:50:34</t>
  </si>
  <si>
    <t>RX J1643.7+3402  C  15-262C.fit</t>
  </si>
  <si>
    <t xml:space="preserve"> 04:51:14</t>
  </si>
  <si>
    <t>RX J1643.7+3402  C  15-263C.fit</t>
  </si>
  <si>
    <t xml:space="preserve"> 04:51:54</t>
  </si>
  <si>
    <t>RX J1643.7+3402  C  15-264C.fit</t>
  </si>
  <si>
    <t xml:space="preserve"> 04:52:35</t>
  </si>
  <si>
    <t>RX J1643.7+3402  C  15-265C.fit</t>
  </si>
  <si>
    <t xml:space="preserve"> 04:53:15</t>
  </si>
  <si>
    <t>RX J1643.7+3402  C  15-266C.fit</t>
  </si>
  <si>
    <t xml:space="preserve"> 04:53:56</t>
  </si>
  <si>
    <t>RX J1643.7+3402  C  15-267C.fit</t>
  </si>
  <si>
    <t xml:space="preserve"> 04:54:40</t>
  </si>
  <si>
    <t>RX J1643.7+3402  C  15-268C.fit</t>
  </si>
  <si>
    <t xml:space="preserve"> 04:55:25</t>
  </si>
  <si>
    <t>RX J1643.7+3402  C  15-269C.fit</t>
  </si>
  <si>
    <t xml:space="preserve"> 04:56:06</t>
  </si>
  <si>
    <t>RX J1643.7+3402  C  15-270C.fit</t>
  </si>
  <si>
    <t xml:space="preserve"> 04:56:46</t>
  </si>
  <si>
    <t>RX J1643.7+3402  C  15-271C.fit</t>
  </si>
  <si>
    <t xml:space="preserve"> 04:57:25</t>
  </si>
  <si>
    <t>RX J1643.7+3402  C  15-272C.fit</t>
  </si>
  <si>
    <t xml:space="preserve"> 04:58:04</t>
  </si>
  <si>
    <t>RX J1643.7+3402  C  15-273C.fit</t>
  </si>
  <si>
    <t xml:space="preserve"> 04:58:45</t>
  </si>
  <si>
    <t>RX J1643.7+3402  C  15-274C.fit</t>
  </si>
  <si>
    <t xml:space="preserve"> 04:59:24</t>
  </si>
  <si>
    <t>RX J1643.7+3402  C  15-275C.fit</t>
  </si>
  <si>
    <t xml:space="preserve"> 05:00:05</t>
  </si>
  <si>
    <t>RX J1643.7+3402  C  15-276C.fit</t>
  </si>
  <si>
    <t xml:space="preserve"> 05:00:48</t>
  </si>
  <si>
    <t>RX J1643.7+3402  C  15-277C.fit</t>
  </si>
  <si>
    <t xml:space="preserve"> 05:01:29</t>
  </si>
  <si>
    <t>A</t>
  </si>
  <si>
    <t>B</t>
  </si>
  <si>
    <t>D</t>
  </si>
  <si>
    <t xml:space="preserve">   Initial Comparison Star coords: X=512.70, Y=441.77</t>
  </si>
  <si>
    <t>Average</t>
  </si>
  <si>
    <t>GSC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</si>
</sst>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00000"/>
  </numFmts>
  <fonts count="1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24.5"/>
      <name val="Arial"/>
      <family val="0"/>
    </font>
    <font>
      <sz val="20.2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4"/>
      <color indexed="57"/>
      <name val="Arial"/>
      <family val="2"/>
    </font>
    <font>
      <b/>
      <i/>
      <u val="single"/>
      <sz val="14"/>
      <color indexed="4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64" fontId="8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1" fillId="5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165" fontId="0" fillId="0" borderId="0" xfId="0" applyNumberFormat="1" applyAlignment="1">
      <alignment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2" fontId="10" fillId="9" borderId="0" xfId="0" applyNumberFormat="1" applyFont="1" applyFill="1" applyAlignment="1">
      <alignment/>
    </xf>
    <xf numFmtId="0" fontId="0" fillId="9" borderId="0" xfId="0" applyFill="1" applyAlignment="1">
      <alignment/>
    </xf>
    <xf numFmtId="164" fontId="0" fillId="9" borderId="0" xfId="0" applyNumberFormat="1" applyFill="1" applyAlignment="1">
      <alignment/>
    </xf>
    <xf numFmtId="2" fontId="0" fillId="10" borderId="0" xfId="0" applyNumberFormat="1" applyFill="1" applyAlignment="1">
      <alignment horizontal="center"/>
    </xf>
    <xf numFmtId="2" fontId="0" fillId="11" borderId="0" xfId="0" applyNumberFormat="1" applyFill="1" applyAlignment="1">
      <alignment/>
    </xf>
    <xf numFmtId="2" fontId="0" fillId="11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Unfiltered Photometry RXJ1643.7+3402
Average of data from 4 comp. stars  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Error 0.015 Mag</a:t>
            </a:r>
          </a:p>
        </c:rich>
      </c:tx>
      <c:layout>
        <c:manualLayout>
          <c:xMode val="factor"/>
          <c:yMode val="factor"/>
          <c:x val="0.02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625"/>
          <c:w val="0.95525"/>
          <c:h val="0.76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'Series 1 photometry'!$L$16:$L$292</c:f>
              <c:numCache>
                <c:ptCount val="277"/>
                <c:pt idx="0">
                  <c:v>0.5801678202114999</c:v>
                </c:pt>
                <c:pt idx="1">
                  <c:v>0.580630789976567</c:v>
                </c:pt>
                <c:pt idx="2">
                  <c:v>0.5810937499627471</c:v>
                </c:pt>
                <c:pt idx="3">
                  <c:v>0.5815451401285827</c:v>
                </c:pt>
                <c:pt idx="4">
                  <c:v>0.5820196801796556</c:v>
                </c:pt>
                <c:pt idx="5">
                  <c:v>0.5824826401658356</c:v>
                </c:pt>
                <c:pt idx="6">
                  <c:v>0.5829456001520157</c:v>
                </c:pt>
                <c:pt idx="7">
                  <c:v>0.5834201402030885</c:v>
                </c:pt>
                <c:pt idx="8">
                  <c:v>0.5838946797885001</c:v>
                </c:pt>
                <c:pt idx="9">
                  <c:v>0.5843807901255786</c:v>
                </c:pt>
                <c:pt idx="10">
                  <c:v>0.5848784698173404</c:v>
                </c:pt>
                <c:pt idx="11">
                  <c:v>0.5853877300396562</c:v>
                </c:pt>
                <c:pt idx="12">
                  <c:v>0.585862270090729</c:v>
                </c:pt>
                <c:pt idx="13">
                  <c:v>0.5863136597909033</c:v>
                </c:pt>
                <c:pt idx="14">
                  <c:v>0.5867881900630891</c:v>
                </c:pt>
                <c:pt idx="15">
                  <c:v>0.5872511598281562</c:v>
                </c:pt>
                <c:pt idx="16">
                  <c:v>0.5876909699290991</c:v>
                </c:pt>
                <c:pt idx="17">
                  <c:v>0.5881655099801719</c:v>
                </c:pt>
                <c:pt idx="18">
                  <c:v>0.5886400500312448</c:v>
                </c:pt>
                <c:pt idx="19">
                  <c:v>0.5891030100174248</c:v>
                </c:pt>
                <c:pt idx="20">
                  <c:v>0.5895544001832604</c:v>
                </c:pt>
                <c:pt idx="21">
                  <c:v>0.590028939768672</c:v>
                </c:pt>
                <c:pt idx="22">
                  <c:v>0.5904919002205133</c:v>
                </c:pt>
                <c:pt idx="23">
                  <c:v>0.5909548602066934</c:v>
                </c:pt>
                <c:pt idx="24">
                  <c:v>0.5914062499068677</c:v>
                </c:pt>
                <c:pt idx="25">
                  <c:v>0.5918807899579406</c:v>
                </c:pt>
                <c:pt idx="26">
                  <c:v>0.5923437499441206</c:v>
                </c:pt>
                <c:pt idx="27">
                  <c:v>0.5928067099303007</c:v>
                </c:pt>
                <c:pt idx="28">
                  <c:v>0.5932581000961363</c:v>
                </c:pt>
                <c:pt idx="29">
                  <c:v>0.5937326401472092</c:v>
                </c:pt>
                <c:pt idx="30">
                  <c:v>0.5941956001333892</c:v>
                </c:pt>
                <c:pt idx="31">
                  <c:v>0.5946585601195693</c:v>
                </c:pt>
                <c:pt idx="32">
                  <c:v>0.5951215298846364</c:v>
                </c:pt>
                <c:pt idx="33">
                  <c:v>0.5955844898708165</c:v>
                </c:pt>
                <c:pt idx="34">
                  <c:v>0.5960590299218893</c:v>
                </c:pt>
                <c:pt idx="35">
                  <c:v>0.5965219899080694</c:v>
                </c:pt>
                <c:pt idx="36">
                  <c:v>0.596973380073905</c:v>
                </c:pt>
                <c:pt idx="37">
                  <c:v>0.5974247697740793</c:v>
                </c:pt>
                <c:pt idx="38">
                  <c:v>0.5978993098251522</c:v>
                </c:pt>
                <c:pt idx="39">
                  <c:v>0.5984201398678124</c:v>
                </c:pt>
                <c:pt idx="40">
                  <c:v>0.5988830998539925</c:v>
                </c:pt>
                <c:pt idx="41">
                  <c:v>0.5993460700847208</c:v>
                </c:pt>
                <c:pt idx="42">
                  <c:v>0.5998090300709009</c:v>
                </c:pt>
                <c:pt idx="43">
                  <c:v>0.6002604197710752</c:v>
                </c:pt>
                <c:pt idx="44">
                  <c:v>0.600734950043261</c:v>
                </c:pt>
                <c:pt idx="45">
                  <c:v>0.6011863402090967</c:v>
                </c:pt>
                <c:pt idx="46">
                  <c:v>0.6016608797945082</c:v>
                </c:pt>
                <c:pt idx="47">
                  <c:v>0.6021238397806883</c:v>
                </c:pt>
                <c:pt idx="48">
                  <c:v>0.6026331000030041</c:v>
                </c:pt>
                <c:pt idx="49">
                  <c:v>0.6030960599891841</c:v>
                </c:pt>
                <c:pt idx="50">
                  <c:v>0.603570600040257</c:v>
                </c:pt>
                <c:pt idx="51">
                  <c:v>0.6040451400913298</c:v>
                </c:pt>
                <c:pt idx="52">
                  <c:v>0.6045428197830915</c:v>
                </c:pt>
                <c:pt idx="53">
                  <c:v>0.6050636600703001</c:v>
                </c:pt>
                <c:pt idx="54">
                  <c:v>0.6055266200564802</c:v>
                </c:pt>
                <c:pt idx="55">
                  <c:v>0.6060358798131347</c:v>
                </c:pt>
                <c:pt idx="56">
                  <c:v>0.6064988397993147</c:v>
                </c:pt>
                <c:pt idx="57">
                  <c:v>0.6069733798503876</c:v>
                </c:pt>
                <c:pt idx="58">
                  <c:v>0.6074363398365676</c:v>
                </c:pt>
                <c:pt idx="59">
                  <c:v>0.607899310067296</c:v>
                </c:pt>
                <c:pt idx="60">
                  <c:v>0.6084085600450635</c:v>
                </c:pt>
                <c:pt idx="61">
                  <c:v>0.6088715298101306</c:v>
                </c:pt>
                <c:pt idx="62">
                  <c:v>0.6093229199759662</c:v>
                </c:pt>
                <c:pt idx="63">
                  <c:v>0.6097974497824907</c:v>
                </c:pt>
                <c:pt idx="64">
                  <c:v>0.6102604200132191</c:v>
                </c:pt>
                <c:pt idx="65">
                  <c:v>0.6107349498197436</c:v>
                </c:pt>
                <c:pt idx="66">
                  <c:v>0.611197920050472</c:v>
                </c:pt>
                <c:pt idx="67">
                  <c:v>0.6116493102163076</c:v>
                </c:pt>
                <c:pt idx="68">
                  <c:v>0.6121238400228322</c:v>
                </c:pt>
                <c:pt idx="69">
                  <c:v>0.6125868097878993</c:v>
                </c:pt>
                <c:pt idx="70">
                  <c:v>0.6130613400600851</c:v>
                </c:pt>
                <c:pt idx="71">
                  <c:v>0.6135011599399149</c:v>
                </c:pt>
                <c:pt idx="72">
                  <c:v>0.6139756902121007</c:v>
                </c:pt>
                <c:pt idx="73">
                  <c:v>0.6144502297975123</c:v>
                </c:pt>
                <c:pt idx="74">
                  <c:v>0.6149016199633479</c:v>
                </c:pt>
                <c:pt idx="75">
                  <c:v>0.615364579949528</c:v>
                </c:pt>
                <c:pt idx="76">
                  <c:v>0.6158391200006008</c:v>
                </c:pt>
                <c:pt idx="77">
                  <c:v>0.6162905101664364</c:v>
                </c:pt>
                <c:pt idx="78">
                  <c:v>0.6167534701526165</c:v>
                </c:pt>
                <c:pt idx="79">
                  <c:v>0.6172164399176836</c:v>
                </c:pt>
                <c:pt idx="80">
                  <c:v>0.6176678198389709</c:v>
                </c:pt>
                <c:pt idx="81">
                  <c:v>0.6181423598900437</c:v>
                </c:pt>
                <c:pt idx="82">
                  <c:v>0.6186053198762238</c:v>
                </c:pt>
                <c:pt idx="83">
                  <c:v>0.6191261601634324</c:v>
                </c:pt>
                <c:pt idx="84">
                  <c:v>0.6195891201496124</c:v>
                </c:pt>
                <c:pt idx="85">
                  <c:v>0.6200520801357925</c:v>
                </c:pt>
                <c:pt idx="86">
                  <c:v>0.6205034698359668</c:v>
                </c:pt>
                <c:pt idx="87">
                  <c:v>0.6209780098870397</c:v>
                </c:pt>
                <c:pt idx="88">
                  <c:v>0.6214525499381125</c:v>
                </c:pt>
                <c:pt idx="89">
                  <c:v>0.6219039401039481</c:v>
                </c:pt>
                <c:pt idx="90">
                  <c:v>0.6223784699104726</c:v>
                </c:pt>
                <c:pt idx="91">
                  <c:v>0.6228530099615455</c:v>
                </c:pt>
                <c:pt idx="92">
                  <c:v>0.6233159699477255</c:v>
                </c:pt>
                <c:pt idx="93">
                  <c:v>0.6237673601135612</c:v>
                </c:pt>
                <c:pt idx="94">
                  <c:v>0.6242881901562214</c:v>
                </c:pt>
                <c:pt idx="95">
                  <c:v>0.6247511599212885</c:v>
                </c:pt>
                <c:pt idx="96">
                  <c:v>0.6252256901934743</c:v>
                </c:pt>
                <c:pt idx="97">
                  <c:v>0.6256886599585414</c:v>
                </c:pt>
                <c:pt idx="98">
                  <c:v>0.6261979201808572</c:v>
                </c:pt>
                <c:pt idx="99">
                  <c:v>0.6266493098810315</c:v>
                </c:pt>
                <c:pt idx="100">
                  <c:v>0.6271238401532173</c:v>
                </c:pt>
                <c:pt idx="101">
                  <c:v>0.6275868099182844</c:v>
                </c:pt>
                <c:pt idx="102">
                  <c:v>0.6280497699044645</c:v>
                </c:pt>
                <c:pt idx="103">
                  <c:v>0.6285243099555373</c:v>
                </c:pt>
                <c:pt idx="104">
                  <c:v>0.6289756898768246</c:v>
                </c:pt>
                <c:pt idx="105">
                  <c:v>0.6295080999843776</c:v>
                </c:pt>
                <c:pt idx="106">
                  <c:v>0.6299594901502132</c:v>
                </c:pt>
                <c:pt idx="107">
                  <c:v>0.6304224501363933</c:v>
                </c:pt>
                <c:pt idx="108">
                  <c:v>0.6308854199014604</c:v>
                </c:pt>
                <c:pt idx="109">
                  <c:v>0.6313599501736462</c:v>
                </c:pt>
                <c:pt idx="110">
                  <c:v>0.6318229199387133</c:v>
                </c:pt>
                <c:pt idx="111">
                  <c:v>0.6322743101045489</c:v>
                </c:pt>
                <c:pt idx="112">
                  <c:v>0.6327488399110734</c:v>
                </c:pt>
                <c:pt idx="113">
                  <c:v>0.6332118101418018</c:v>
                </c:pt>
                <c:pt idx="114">
                  <c:v>0.6336863399483263</c:v>
                </c:pt>
                <c:pt idx="115">
                  <c:v>0.634137730114162</c:v>
                </c:pt>
                <c:pt idx="116">
                  <c:v>0.634600690100342</c:v>
                </c:pt>
                <c:pt idx="117">
                  <c:v>0.6350752301514149</c:v>
                </c:pt>
                <c:pt idx="118">
                  <c:v>0.6355150500312448</c:v>
                </c:pt>
                <c:pt idx="119">
                  <c:v>0.6359780100174248</c:v>
                </c:pt>
                <c:pt idx="120">
                  <c:v>0.6364525500684977</c:v>
                </c:pt>
                <c:pt idx="121">
                  <c:v>0.6369270798750222</c:v>
                </c:pt>
                <c:pt idx="122">
                  <c:v>0.6373900501057506</c:v>
                </c:pt>
                <c:pt idx="123">
                  <c:v>0.6378530100919306</c:v>
                </c:pt>
                <c:pt idx="124">
                  <c:v>0.6383275501430035</c:v>
                </c:pt>
                <c:pt idx="125">
                  <c:v>0.6387905101291835</c:v>
                </c:pt>
                <c:pt idx="126">
                  <c:v>0.6392418998293579</c:v>
                </c:pt>
                <c:pt idx="127">
                  <c:v>0.6397164398804307</c:v>
                </c:pt>
                <c:pt idx="128">
                  <c:v>0.6401793998666108</c:v>
                </c:pt>
                <c:pt idx="129">
                  <c:v>0.6406423598527908</c:v>
                </c:pt>
                <c:pt idx="130">
                  <c:v>0.6411168999038637</c:v>
                </c:pt>
                <c:pt idx="131">
                  <c:v>0.6416261601261795</c:v>
                </c:pt>
                <c:pt idx="132">
                  <c:v>0.6420775498263538</c:v>
                </c:pt>
                <c:pt idx="133">
                  <c:v>0.6425405098125339</c:v>
                </c:pt>
                <c:pt idx="134">
                  <c:v>0.6430150498636067</c:v>
                </c:pt>
                <c:pt idx="135">
                  <c:v>0.6434780098497868</c:v>
                </c:pt>
                <c:pt idx="136">
                  <c:v>0.6439872700721025</c:v>
                </c:pt>
                <c:pt idx="137">
                  <c:v>0.6444618101231754</c:v>
                </c:pt>
                <c:pt idx="138">
                  <c:v>0.6449131900444627</c:v>
                </c:pt>
                <c:pt idx="139">
                  <c:v>0.6453993101604283</c:v>
                </c:pt>
                <c:pt idx="140">
                  <c:v>0.6458506900817156</c:v>
                </c:pt>
                <c:pt idx="141">
                  <c:v>0.6463252301327884</c:v>
                </c:pt>
                <c:pt idx="142">
                  <c:v>0.6467881901189685</c:v>
                </c:pt>
                <c:pt idx="143">
                  <c:v>0.6472511598840356</c:v>
                </c:pt>
                <c:pt idx="144">
                  <c:v>0.6477141198702157</c:v>
                </c:pt>
                <c:pt idx="145">
                  <c:v>0.6481655100360513</c:v>
                </c:pt>
                <c:pt idx="146">
                  <c:v>0.6486400500871241</c:v>
                </c:pt>
                <c:pt idx="147">
                  <c:v>0.6491030100733042</c:v>
                </c:pt>
                <c:pt idx="148">
                  <c:v>0.6495659700594842</c:v>
                </c:pt>
                <c:pt idx="149">
                  <c:v>0.6500173602253199</c:v>
                </c:pt>
                <c:pt idx="150">
                  <c:v>0.6504918998107314</c:v>
                </c:pt>
                <c:pt idx="151">
                  <c:v>0.6509664398618042</c:v>
                </c:pt>
                <c:pt idx="152">
                  <c:v>0.6514062499627471</c:v>
                </c:pt>
                <c:pt idx="153">
                  <c:v>0.6518692099489272</c:v>
                </c:pt>
                <c:pt idx="154">
                  <c:v>0.65234375</c:v>
                </c:pt>
                <c:pt idx="155">
                  <c:v>0.6528182900510728</c:v>
                </c:pt>
                <c:pt idx="156">
                  <c:v>0.6532696802169085</c:v>
                </c:pt>
                <c:pt idx="157">
                  <c:v>0.6537326402030885</c:v>
                </c:pt>
                <c:pt idx="158">
                  <c:v>0.6542071797885001</c:v>
                </c:pt>
                <c:pt idx="159">
                  <c:v>0.6546585601754487</c:v>
                </c:pt>
                <c:pt idx="160">
                  <c:v>0.6551215299405158</c:v>
                </c:pt>
                <c:pt idx="161">
                  <c:v>0.6555960602127016</c:v>
                </c:pt>
                <c:pt idx="162">
                  <c:v>0.6560358800925314</c:v>
                </c:pt>
                <c:pt idx="163">
                  <c:v>0.6565567101351917</c:v>
                </c:pt>
                <c:pt idx="164">
                  <c:v>0.6570312501862645</c:v>
                </c:pt>
                <c:pt idx="165">
                  <c:v>0.6574942101724446</c:v>
                </c:pt>
                <c:pt idx="166">
                  <c:v>0.6580034699290991</c:v>
                </c:pt>
                <c:pt idx="167">
                  <c:v>0.6584664401598275</c:v>
                </c:pt>
                <c:pt idx="168">
                  <c:v>0.658940969966352</c:v>
                </c:pt>
                <c:pt idx="169">
                  <c:v>0.6593923601321876</c:v>
                </c:pt>
                <c:pt idx="170">
                  <c:v>0.6598669001832604</c:v>
                </c:pt>
                <c:pt idx="171">
                  <c:v>0.6603298601694405</c:v>
                </c:pt>
                <c:pt idx="172">
                  <c:v>0.6607812498696148</c:v>
                </c:pt>
                <c:pt idx="173">
                  <c:v>0.6612557899206877</c:v>
                </c:pt>
                <c:pt idx="174">
                  <c:v>0.6617187499068677</c:v>
                </c:pt>
                <c:pt idx="175">
                  <c:v>0.6621817098930478</c:v>
                </c:pt>
                <c:pt idx="176">
                  <c:v>0.6626562499441206</c:v>
                </c:pt>
                <c:pt idx="177">
                  <c:v>0.6631192099303007</c:v>
                </c:pt>
                <c:pt idx="178">
                  <c:v>0.6635706000961363</c:v>
                </c:pt>
                <c:pt idx="179">
                  <c:v>0.6640451401472092</c:v>
                </c:pt>
                <c:pt idx="180">
                  <c:v>0.6644849497824907</c:v>
                </c:pt>
                <c:pt idx="181">
                  <c:v>0.6649710601195693</c:v>
                </c:pt>
                <c:pt idx="182">
                  <c:v>0.6654340298846364</c:v>
                </c:pt>
                <c:pt idx="183">
                  <c:v>0.665885420050472</c:v>
                </c:pt>
                <c:pt idx="184">
                  <c:v>0.6663715299218893</c:v>
                </c:pt>
                <c:pt idx="185">
                  <c:v>0.6668344899080694</c:v>
                </c:pt>
                <c:pt idx="186">
                  <c:v>0.6673090299591422</c:v>
                </c:pt>
                <c:pt idx="187">
                  <c:v>0.6677604201249778</c:v>
                </c:pt>
                <c:pt idx="188">
                  <c:v>0.6682233801111579</c:v>
                </c:pt>
                <c:pt idx="189">
                  <c:v>0.6687094899825752</c:v>
                </c:pt>
                <c:pt idx="190">
                  <c:v>0.6691493098624051</c:v>
                </c:pt>
                <c:pt idx="191">
                  <c:v>0.6696701399050653</c:v>
                </c:pt>
                <c:pt idx="192">
                  <c:v>0.6701446799561381</c:v>
                </c:pt>
                <c:pt idx="193">
                  <c:v>0.6706076399423182</c:v>
                </c:pt>
                <c:pt idx="194">
                  <c:v>0.6710705999284983</c:v>
                </c:pt>
                <c:pt idx="195">
                  <c:v>0.6715219900943339</c:v>
                </c:pt>
                <c:pt idx="196">
                  <c:v>0.6720428201369941</c:v>
                </c:pt>
                <c:pt idx="197">
                  <c:v>0.672517360188067</c:v>
                </c:pt>
                <c:pt idx="198">
                  <c:v>0.672980320174247</c:v>
                </c:pt>
                <c:pt idx="199">
                  <c:v>0.6734548602253199</c:v>
                </c:pt>
                <c:pt idx="200">
                  <c:v>0.6739178202114999</c:v>
                </c:pt>
                <c:pt idx="201">
                  <c:v>0.674380789976567</c:v>
                </c:pt>
                <c:pt idx="202">
                  <c:v>0.6749016200192273</c:v>
                </c:pt>
                <c:pt idx="203">
                  <c:v>0.6753645800054073</c:v>
                </c:pt>
                <c:pt idx="204">
                  <c:v>0.6758275497704744</c:v>
                </c:pt>
                <c:pt idx="205">
                  <c:v>0.6762905102223158</c:v>
                </c:pt>
                <c:pt idx="206">
                  <c:v>0.6767534702084959</c:v>
                </c:pt>
                <c:pt idx="207">
                  <c:v>0.6772627299651504</c:v>
                </c:pt>
                <c:pt idx="208">
                  <c:v>0.6777256899513304</c:v>
                </c:pt>
                <c:pt idx="209">
                  <c:v>0.6781886601820588</c:v>
                </c:pt>
                <c:pt idx="210">
                  <c:v>0.6786631899885833</c:v>
                </c:pt>
                <c:pt idx="211">
                  <c:v>0.6791261602193117</c:v>
                </c:pt>
                <c:pt idx="212">
                  <c:v>0.6795891202054918</c:v>
                </c:pt>
                <c:pt idx="213">
                  <c:v>0.6800636597909033</c:v>
                </c:pt>
                <c:pt idx="214">
                  <c:v>0.6805266197770834</c:v>
                </c:pt>
                <c:pt idx="215">
                  <c:v>0.680978009942919</c:v>
                </c:pt>
                <c:pt idx="216">
                  <c:v>0.6814409699290991</c:v>
                </c:pt>
                <c:pt idx="217">
                  <c:v>0.6819039401598275</c:v>
                </c:pt>
                <c:pt idx="218">
                  <c:v>0.682378469966352</c:v>
                </c:pt>
                <c:pt idx="219">
                  <c:v>0.6828298601321876</c:v>
                </c:pt>
                <c:pt idx="220">
                  <c:v>0.6832812498323619</c:v>
                </c:pt>
                <c:pt idx="221">
                  <c:v>0.6838136599399149</c:v>
                </c:pt>
                <c:pt idx="222">
                  <c:v>0.6842650501057506</c:v>
                </c:pt>
                <c:pt idx="223">
                  <c:v>0.6847395799122751</c:v>
                </c:pt>
                <c:pt idx="224">
                  <c:v>0.6851909700781107</c:v>
                </c:pt>
                <c:pt idx="225">
                  <c:v>0.6856539398431778</c:v>
                </c:pt>
                <c:pt idx="226">
                  <c:v>0.6861168998293579</c:v>
                </c:pt>
                <c:pt idx="227">
                  <c:v>0.6865798598155379</c:v>
                </c:pt>
                <c:pt idx="228">
                  <c:v>0.687042819801718</c:v>
                </c:pt>
                <c:pt idx="229">
                  <c:v>0.6875057900324464</c:v>
                </c:pt>
                <c:pt idx="230">
                  <c:v>0.6879687500186265</c:v>
                </c:pt>
                <c:pt idx="231">
                  <c:v>0.6884317100048065</c:v>
                </c:pt>
                <c:pt idx="232">
                  <c:v>0.6888946797698736</c:v>
                </c:pt>
                <c:pt idx="233">
                  <c:v>0.689357640221715</c:v>
                </c:pt>
                <c:pt idx="234">
                  <c:v>0.6898321798071265</c:v>
                </c:pt>
                <c:pt idx="235">
                  <c:v>0.6902951397933066</c:v>
                </c:pt>
                <c:pt idx="236">
                  <c:v>0.6907349498942494</c:v>
                </c:pt>
                <c:pt idx="237">
                  <c:v>0.6912094899453223</c:v>
                </c:pt>
                <c:pt idx="238">
                  <c:v>0.6916724499315023</c:v>
                </c:pt>
                <c:pt idx="239">
                  <c:v>0.6921354201622307</c:v>
                </c:pt>
                <c:pt idx="240">
                  <c:v>0.6926099499687552</c:v>
                </c:pt>
                <c:pt idx="241">
                  <c:v>0.6930844900198281</c:v>
                </c:pt>
                <c:pt idx="242">
                  <c:v>0.6935358801856637</c:v>
                </c:pt>
                <c:pt idx="243">
                  <c:v>0.693987269885838</c:v>
                </c:pt>
                <c:pt idx="244">
                  <c:v>0.6944618099369109</c:v>
                </c:pt>
                <c:pt idx="245">
                  <c:v>0.6949131898581982</c:v>
                </c:pt>
                <c:pt idx="246">
                  <c:v>0.6953761600889266</c:v>
                </c:pt>
                <c:pt idx="247">
                  <c:v>0.6958275497891009</c:v>
                </c:pt>
                <c:pt idx="248">
                  <c:v>0.6963020800612867</c:v>
                </c:pt>
                <c:pt idx="249">
                  <c:v>0.6967650498263538</c:v>
                </c:pt>
                <c:pt idx="250">
                  <c:v>0.6972164399921894</c:v>
                </c:pt>
                <c:pt idx="251">
                  <c:v>0.6976909697987139</c:v>
                </c:pt>
                <c:pt idx="252">
                  <c:v>0.6981539400294423</c:v>
                </c:pt>
                <c:pt idx="253">
                  <c:v>0.6986169000156224</c:v>
                </c:pt>
                <c:pt idx="254">
                  <c:v>0.6990914400666952</c:v>
                </c:pt>
                <c:pt idx="255">
                  <c:v>0.6995544000528753</c:v>
                </c:pt>
                <c:pt idx="256">
                  <c:v>0.6999942101538181</c:v>
                </c:pt>
                <c:pt idx="257">
                  <c:v>0.700468750204891</c:v>
                </c:pt>
                <c:pt idx="258">
                  <c:v>0.7009432897903025</c:v>
                </c:pt>
                <c:pt idx="259">
                  <c:v>0.7014062497764826</c:v>
                </c:pt>
                <c:pt idx="260">
                  <c:v>0.7018692102283239</c:v>
                </c:pt>
                <c:pt idx="261">
                  <c:v>0.702332179993391</c:v>
                </c:pt>
                <c:pt idx="262">
                  <c:v>0.7027951399795711</c:v>
                </c:pt>
                <c:pt idx="263">
                  <c:v>0.7032696800306439</c:v>
                </c:pt>
                <c:pt idx="264">
                  <c:v>0.703732640016824</c:v>
                </c:pt>
                <c:pt idx="265">
                  <c:v>0.7042071800678968</c:v>
                </c:pt>
                <c:pt idx="266">
                  <c:v>0.7047164398245513</c:v>
                </c:pt>
                <c:pt idx="267">
                  <c:v>0.7052372698672116</c:v>
                </c:pt>
                <c:pt idx="268">
                  <c:v>0.7057118099182844</c:v>
                </c:pt>
                <c:pt idx="269">
                  <c:v>0.7061747699044645</c:v>
                </c:pt>
                <c:pt idx="270">
                  <c:v>0.7066261600703001</c:v>
                </c:pt>
                <c:pt idx="271">
                  <c:v>0.7070775497704744</c:v>
                </c:pt>
                <c:pt idx="272">
                  <c:v>0.7075520800426602</c:v>
                </c:pt>
                <c:pt idx="273">
                  <c:v>0.7080034702084959</c:v>
                </c:pt>
                <c:pt idx="274">
                  <c:v>0.7084780097939074</c:v>
                </c:pt>
                <c:pt idx="275">
                  <c:v>0.7089756899513304</c:v>
                </c:pt>
                <c:pt idx="276">
                  <c:v>0.7094502300024033</c:v>
                </c:pt>
              </c:numCache>
            </c:numRef>
          </c:xVal>
          <c:yVal>
            <c:numRef>
              <c:f>'Series 1 photometry'!$BE$16:$BE$292</c:f>
              <c:numCache>
                <c:ptCount val="277"/>
                <c:pt idx="0">
                  <c:v>12.1395</c:v>
                </c:pt>
                <c:pt idx="1">
                  <c:v>12.149250000000002</c:v>
                </c:pt>
                <c:pt idx="2">
                  <c:v>12.181249999999999</c:v>
                </c:pt>
                <c:pt idx="3">
                  <c:v>12.17875</c:v>
                </c:pt>
                <c:pt idx="4">
                  <c:v>12.180000000000001</c:v>
                </c:pt>
                <c:pt idx="5">
                  <c:v>12.16725</c:v>
                </c:pt>
                <c:pt idx="6">
                  <c:v>12.171249999999999</c:v>
                </c:pt>
                <c:pt idx="7">
                  <c:v>12.132</c:v>
                </c:pt>
                <c:pt idx="8">
                  <c:v>12.117999999999999</c:v>
                </c:pt>
                <c:pt idx="9">
                  <c:v>12.07375</c:v>
                </c:pt>
                <c:pt idx="10">
                  <c:v>12.073999999999998</c:v>
                </c:pt>
                <c:pt idx="11">
                  <c:v>12.114749999999999</c:v>
                </c:pt>
                <c:pt idx="12">
                  <c:v>12.095</c:v>
                </c:pt>
                <c:pt idx="13">
                  <c:v>12.047</c:v>
                </c:pt>
                <c:pt idx="14">
                  <c:v>12.006499999999999</c:v>
                </c:pt>
                <c:pt idx="15">
                  <c:v>12.075750000000001</c:v>
                </c:pt>
                <c:pt idx="16">
                  <c:v>12.079749999999999</c:v>
                </c:pt>
                <c:pt idx="17">
                  <c:v>12.10175</c:v>
                </c:pt>
                <c:pt idx="18">
                  <c:v>12.114249999999998</c:v>
                </c:pt>
                <c:pt idx="19">
                  <c:v>12.130500000000001</c:v>
                </c:pt>
                <c:pt idx="20">
                  <c:v>12.116499999999998</c:v>
                </c:pt>
                <c:pt idx="21">
                  <c:v>12.11875</c:v>
                </c:pt>
                <c:pt idx="22">
                  <c:v>12.0475</c:v>
                </c:pt>
                <c:pt idx="23">
                  <c:v>12.055250000000001</c:v>
                </c:pt>
                <c:pt idx="24">
                  <c:v>12.0455</c:v>
                </c:pt>
                <c:pt idx="25">
                  <c:v>12.07075</c:v>
                </c:pt>
                <c:pt idx="26">
                  <c:v>12.094</c:v>
                </c:pt>
                <c:pt idx="27">
                  <c:v>12.121</c:v>
                </c:pt>
                <c:pt idx="28">
                  <c:v>12.092500000000001</c:v>
                </c:pt>
                <c:pt idx="29">
                  <c:v>12.06975</c:v>
                </c:pt>
                <c:pt idx="30">
                  <c:v>12.040750000000001</c:v>
                </c:pt>
                <c:pt idx="31">
                  <c:v>12</c:v>
                </c:pt>
                <c:pt idx="32">
                  <c:v>12.00375</c:v>
                </c:pt>
                <c:pt idx="33">
                  <c:v>11.969250000000002</c:v>
                </c:pt>
                <c:pt idx="34">
                  <c:v>12.0105</c:v>
                </c:pt>
                <c:pt idx="35">
                  <c:v>12.0505</c:v>
                </c:pt>
                <c:pt idx="36">
                  <c:v>12.12775</c:v>
                </c:pt>
                <c:pt idx="37">
                  <c:v>12.14825</c:v>
                </c:pt>
                <c:pt idx="38">
                  <c:v>12.15325</c:v>
                </c:pt>
                <c:pt idx="39">
                  <c:v>12.14075</c:v>
                </c:pt>
                <c:pt idx="40">
                  <c:v>12.1195</c:v>
                </c:pt>
                <c:pt idx="41">
                  <c:v>12.107000000000001</c:v>
                </c:pt>
                <c:pt idx="42">
                  <c:v>12.11525</c:v>
                </c:pt>
                <c:pt idx="43">
                  <c:v>12.111250000000002</c:v>
                </c:pt>
                <c:pt idx="44">
                  <c:v>12.111</c:v>
                </c:pt>
                <c:pt idx="45">
                  <c:v>12.11725</c:v>
                </c:pt>
                <c:pt idx="46">
                  <c:v>12.121750000000002</c:v>
                </c:pt>
                <c:pt idx="47">
                  <c:v>12.1335</c:v>
                </c:pt>
                <c:pt idx="48">
                  <c:v>12.1035</c:v>
                </c:pt>
                <c:pt idx="49">
                  <c:v>12.0555</c:v>
                </c:pt>
                <c:pt idx="50">
                  <c:v>12.03175</c:v>
                </c:pt>
                <c:pt idx="51">
                  <c:v>12.0745</c:v>
                </c:pt>
                <c:pt idx="52">
                  <c:v>12.053499999999998</c:v>
                </c:pt>
                <c:pt idx="53">
                  <c:v>12.097000000000001</c:v>
                </c:pt>
                <c:pt idx="54">
                  <c:v>12.137</c:v>
                </c:pt>
                <c:pt idx="55">
                  <c:v>12.101</c:v>
                </c:pt>
                <c:pt idx="56">
                  <c:v>12.06325</c:v>
                </c:pt>
                <c:pt idx="57">
                  <c:v>12.014750000000001</c:v>
                </c:pt>
                <c:pt idx="58">
                  <c:v>11.9765</c:v>
                </c:pt>
                <c:pt idx="59">
                  <c:v>11.945</c:v>
                </c:pt>
                <c:pt idx="60">
                  <c:v>12.010250000000001</c:v>
                </c:pt>
                <c:pt idx="61">
                  <c:v>12.04175</c:v>
                </c:pt>
                <c:pt idx="62">
                  <c:v>12.05175</c:v>
                </c:pt>
                <c:pt idx="63">
                  <c:v>12.035500000000003</c:v>
                </c:pt>
                <c:pt idx="64">
                  <c:v>12.037</c:v>
                </c:pt>
                <c:pt idx="65">
                  <c:v>12.036</c:v>
                </c:pt>
                <c:pt idx="66">
                  <c:v>12.044</c:v>
                </c:pt>
                <c:pt idx="67">
                  <c:v>12.005500000000001</c:v>
                </c:pt>
                <c:pt idx="68">
                  <c:v>12.001000000000001</c:v>
                </c:pt>
                <c:pt idx="69">
                  <c:v>11.991249999999999</c:v>
                </c:pt>
                <c:pt idx="70">
                  <c:v>11.979</c:v>
                </c:pt>
                <c:pt idx="71">
                  <c:v>11.973500000000001</c:v>
                </c:pt>
                <c:pt idx="72">
                  <c:v>11.936250000000001</c:v>
                </c:pt>
                <c:pt idx="73">
                  <c:v>11.949250000000001</c:v>
                </c:pt>
                <c:pt idx="74">
                  <c:v>12.00375</c:v>
                </c:pt>
                <c:pt idx="75">
                  <c:v>12.0185</c:v>
                </c:pt>
                <c:pt idx="76">
                  <c:v>11.962500000000002</c:v>
                </c:pt>
                <c:pt idx="77">
                  <c:v>11.967</c:v>
                </c:pt>
                <c:pt idx="78">
                  <c:v>12.01575</c:v>
                </c:pt>
                <c:pt idx="79">
                  <c:v>12.00825</c:v>
                </c:pt>
                <c:pt idx="80">
                  <c:v>12.05075</c:v>
                </c:pt>
                <c:pt idx="81">
                  <c:v>12.06025</c:v>
                </c:pt>
                <c:pt idx="82">
                  <c:v>12.072499999999998</c:v>
                </c:pt>
                <c:pt idx="83">
                  <c:v>12.06925</c:v>
                </c:pt>
                <c:pt idx="84">
                  <c:v>12.070250000000001</c:v>
                </c:pt>
                <c:pt idx="85">
                  <c:v>12.0655</c:v>
                </c:pt>
                <c:pt idx="86">
                  <c:v>12.059750000000001</c:v>
                </c:pt>
                <c:pt idx="87">
                  <c:v>12.031</c:v>
                </c:pt>
                <c:pt idx="88">
                  <c:v>12.016750000000002</c:v>
                </c:pt>
                <c:pt idx="89">
                  <c:v>11.983</c:v>
                </c:pt>
                <c:pt idx="90">
                  <c:v>11.99225</c:v>
                </c:pt>
                <c:pt idx="91">
                  <c:v>11.996</c:v>
                </c:pt>
                <c:pt idx="92">
                  <c:v>12.046</c:v>
                </c:pt>
                <c:pt idx="93">
                  <c:v>12.04</c:v>
                </c:pt>
                <c:pt idx="94">
                  <c:v>12.00825</c:v>
                </c:pt>
                <c:pt idx="95">
                  <c:v>11.994</c:v>
                </c:pt>
                <c:pt idx="96">
                  <c:v>11.981</c:v>
                </c:pt>
                <c:pt idx="97">
                  <c:v>12.005</c:v>
                </c:pt>
                <c:pt idx="98">
                  <c:v>12.04575</c:v>
                </c:pt>
                <c:pt idx="99">
                  <c:v>12.07725</c:v>
                </c:pt>
                <c:pt idx="100">
                  <c:v>12.1165</c:v>
                </c:pt>
                <c:pt idx="101">
                  <c:v>12.12</c:v>
                </c:pt>
                <c:pt idx="102">
                  <c:v>12.1455</c:v>
                </c:pt>
                <c:pt idx="103">
                  <c:v>12.145499999999998</c:v>
                </c:pt>
                <c:pt idx="104">
                  <c:v>12.1445</c:v>
                </c:pt>
                <c:pt idx="105">
                  <c:v>12.135749999999998</c:v>
                </c:pt>
                <c:pt idx="106">
                  <c:v>12.099</c:v>
                </c:pt>
                <c:pt idx="107">
                  <c:v>12.10425</c:v>
                </c:pt>
                <c:pt idx="108">
                  <c:v>12.087750000000002</c:v>
                </c:pt>
                <c:pt idx="109">
                  <c:v>12.0885</c:v>
                </c:pt>
                <c:pt idx="110">
                  <c:v>12.087</c:v>
                </c:pt>
                <c:pt idx="111">
                  <c:v>12.07975</c:v>
                </c:pt>
                <c:pt idx="112">
                  <c:v>12.103750000000002</c:v>
                </c:pt>
                <c:pt idx="113">
                  <c:v>12.06775</c:v>
                </c:pt>
                <c:pt idx="114">
                  <c:v>12.038</c:v>
                </c:pt>
                <c:pt idx="115">
                  <c:v>12.007249999999999</c:v>
                </c:pt>
                <c:pt idx="116">
                  <c:v>12.0265</c:v>
                </c:pt>
                <c:pt idx="117">
                  <c:v>12.014750000000001</c:v>
                </c:pt>
                <c:pt idx="118">
                  <c:v>12.007750000000001</c:v>
                </c:pt>
                <c:pt idx="119">
                  <c:v>11.97625</c:v>
                </c:pt>
                <c:pt idx="120">
                  <c:v>11.9815</c:v>
                </c:pt>
                <c:pt idx="121">
                  <c:v>12.01025</c:v>
                </c:pt>
                <c:pt idx="122">
                  <c:v>12.0235</c:v>
                </c:pt>
                <c:pt idx="123">
                  <c:v>12.03825</c:v>
                </c:pt>
                <c:pt idx="124">
                  <c:v>12.053</c:v>
                </c:pt>
                <c:pt idx="125">
                  <c:v>12.01075</c:v>
                </c:pt>
                <c:pt idx="126">
                  <c:v>11.9855</c:v>
                </c:pt>
                <c:pt idx="127">
                  <c:v>11.90875</c:v>
                </c:pt>
                <c:pt idx="128">
                  <c:v>11.947249999999999</c:v>
                </c:pt>
                <c:pt idx="129">
                  <c:v>11.968250000000001</c:v>
                </c:pt>
                <c:pt idx="130">
                  <c:v>11.999</c:v>
                </c:pt>
                <c:pt idx="131">
                  <c:v>12.02825</c:v>
                </c:pt>
                <c:pt idx="132">
                  <c:v>12.054250000000001</c:v>
                </c:pt>
                <c:pt idx="133">
                  <c:v>12.061250000000001</c:v>
                </c:pt>
                <c:pt idx="134">
                  <c:v>12.060749999999999</c:v>
                </c:pt>
                <c:pt idx="135">
                  <c:v>12.0135</c:v>
                </c:pt>
                <c:pt idx="136">
                  <c:v>12.003</c:v>
                </c:pt>
                <c:pt idx="137">
                  <c:v>11.971</c:v>
                </c:pt>
                <c:pt idx="138">
                  <c:v>11.9625</c:v>
                </c:pt>
                <c:pt idx="139">
                  <c:v>11.946749999999998</c:v>
                </c:pt>
                <c:pt idx="140">
                  <c:v>11.998750000000001</c:v>
                </c:pt>
                <c:pt idx="141">
                  <c:v>12.027999999999999</c:v>
                </c:pt>
                <c:pt idx="142">
                  <c:v>12.06325</c:v>
                </c:pt>
                <c:pt idx="143">
                  <c:v>12.091000000000001</c:v>
                </c:pt>
                <c:pt idx="144">
                  <c:v>12.097249999999999</c:v>
                </c:pt>
                <c:pt idx="145">
                  <c:v>12.0695</c:v>
                </c:pt>
                <c:pt idx="146">
                  <c:v>12.0755</c:v>
                </c:pt>
                <c:pt idx="147">
                  <c:v>12.0735</c:v>
                </c:pt>
                <c:pt idx="148">
                  <c:v>12.07375</c:v>
                </c:pt>
                <c:pt idx="149">
                  <c:v>11.99025</c:v>
                </c:pt>
                <c:pt idx="150">
                  <c:v>11.9885</c:v>
                </c:pt>
                <c:pt idx="151">
                  <c:v>11.972000000000001</c:v>
                </c:pt>
                <c:pt idx="152">
                  <c:v>11.988000000000001</c:v>
                </c:pt>
                <c:pt idx="153">
                  <c:v>12.00225</c:v>
                </c:pt>
                <c:pt idx="154">
                  <c:v>12.01525</c:v>
                </c:pt>
                <c:pt idx="155">
                  <c:v>12.0375</c:v>
                </c:pt>
                <c:pt idx="156">
                  <c:v>12.02425</c:v>
                </c:pt>
                <c:pt idx="157">
                  <c:v>12.049750000000001</c:v>
                </c:pt>
                <c:pt idx="158">
                  <c:v>12.024750000000001</c:v>
                </c:pt>
                <c:pt idx="159">
                  <c:v>12.027750000000001</c:v>
                </c:pt>
                <c:pt idx="160">
                  <c:v>12.016750000000002</c:v>
                </c:pt>
                <c:pt idx="161">
                  <c:v>11.9985</c:v>
                </c:pt>
                <c:pt idx="162">
                  <c:v>12.021</c:v>
                </c:pt>
                <c:pt idx="163">
                  <c:v>12.048499999999999</c:v>
                </c:pt>
                <c:pt idx="164">
                  <c:v>12.0605</c:v>
                </c:pt>
                <c:pt idx="165">
                  <c:v>12.030000000000001</c:v>
                </c:pt>
                <c:pt idx="166">
                  <c:v>12.026</c:v>
                </c:pt>
                <c:pt idx="167">
                  <c:v>12.03275</c:v>
                </c:pt>
                <c:pt idx="168">
                  <c:v>12.059750000000001</c:v>
                </c:pt>
                <c:pt idx="169">
                  <c:v>12.05175</c:v>
                </c:pt>
                <c:pt idx="170">
                  <c:v>12.0485</c:v>
                </c:pt>
                <c:pt idx="171">
                  <c:v>12.058250000000001</c:v>
                </c:pt>
                <c:pt idx="172">
                  <c:v>12.0375</c:v>
                </c:pt>
                <c:pt idx="173">
                  <c:v>12.029499999999999</c:v>
                </c:pt>
                <c:pt idx="174">
                  <c:v>12.0025</c:v>
                </c:pt>
                <c:pt idx="175">
                  <c:v>12.0095</c:v>
                </c:pt>
                <c:pt idx="176">
                  <c:v>12.0375</c:v>
                </c:pt>
                <c:pt idx="177">
                  <c:v>12.015250000000002</c:v>
                </c:pt>
                <c:pt idx="178">
                  <c:v>11.960249999999998</c:v>
                </c:pt>
                <c:pt idx="179">
                  <c:v>11.950500000000002</c:v>
                </c:pt>
                <c:pt idx="180">
                  <c:v>11.937999999999999</c:v>
                </c:pt>
                <c:pt idx="181">
                  <c:v>11.9255</c:v>
                </c:pt>
                <c:pt idx="182">
                  <c:v>11.957</c:v>
                </c:pt>
                <c:pt idx="183">
                  <c:v>11.98475</c:v>
                </c:pt>
                <c:pt idx="184">
                  <c:v>12.01</c:v>
                </c:pt>
                <c:pt idx="185">
                  <c:v>12.0275</c:v>
                </c:pt>
                <c:pt idx="186">
                  <c:v>12.031500000000001</c:v>
                </c:pt>
                <c:pt idx="187">
                  <c:v>12.01375</c:v>
                </c:pt>
                <c:pt idx="188">
                  <c:v>12.01725</c:v>
                </c:pt>
                <c:pt idx="189">
                  <c:v>12.029250000000001</c:v>
                </c:pt>
                <c:pt idx="190">
                  <c:v>12.069499999999998</c:v>
                </c:pt>
                <c:pt idx="191">
                  <c:v>12.031749999999999</c:v>
                </c:pt>
                <c:pt idx="192">
                  <c:v>12.0295</c:v>
                </c:pt>
                <c:pt idx="193">
                  <c:v>12.043</c:v>
                </c:pt>
                <c:pt idx="194">
                  <c:v>12.02525</c:v>
                </c:pt>
                <c:pt idx="195">
                  <c:v>12.015250000000002</c:v>
                </c:pt>
                <c:pt idx="196">
                  <c:v>12.049999999999999</c:v>
                </c:pt>
                <c:pt idx="197">
                  <c:v>12.04175</c:v>
                </c:pt>
                <c:pt idx="198">
                  <c:v>12.031749999999999</c:v>
                </c:pt>
                <c:pt idx="199">
                  <c:v>12.031</c:v>
                </c:pt>
                <c:pt idx="200">
                  <c:v>12.024</c:v>
                </c:pt>
                <c:pt idx="201">
                  <c:v>12.039</c:v>
                </c:pt>
                <c:pt idx="202">
                  <c:v>11.997</c:v>
                </c:pt>
                <c:pt idx="203">
                  <c:v>11.995000000000001</c:v>
                </c:pt>
                <c:pt idx="204">
                  <c:v>11.941999999999998</c:v>
                </c:pt>
                <c:pt idx="205">
                  <c:v>11.97625</c:v>
                </c:pt>
                <c:pt idx="206">
                  <c:v>11.9845</c:v>
                </c:pt>
                <c:pt idx="207">
                  <c:v>12.035000000000002</c:v>
                </c:pt>
                <c:pt idx="208">
                  <c:v>12.06925</c:v>
                </c:pt>
                <c:pt idx="209">
                  <c:v>12.10675</c:v>
                </c:pt>
                <c:pt idx="210">
                  <c:v>12.068500000000002</c:v>
                </c:pt>
                <c:pt idx="211">
                  <c:v>12.049750000000001</c:v>
                </c:pt>
                <c:pt idx="212">
                  <c:v>12.039</c:v>
                </c:pt>
                <c:pt idx="213">
                  <c:v>12.048250000000001</c:v>
                </c:pt>
                <c:pt idx="214">
                  <c:v>12.016</c:v>
                </c:pt>
                <c:pt idx="215">
                  <c:v>12.030999999999999</c:v>
                </c:pt>
                <c:pt idx="216">
                  <c:v>12.01675</c:v>
                </c:pt>
                <c:pt idx="217">
                  <c:v>12.004000000000001</c:v>
                </c:pt>
                <c:pt idx="218">
                  <c:v>12.021250000000002</c:v>
                </c:pt>
                <c:pt idx="219">
                  <c:v>11.998000000000001</c:v>
                </c:pt>
                <c:pt idx="220">
                  <c:v>11.9665</c:v>
                </c:pt>
                <c:pt idx="221">
                  <c:v>11.96325</c:v>
                </c:pt>
                <c:pt idx="222">
                  <c:v>11.954500000000001</c:v>
                </c:pt>
                <c:pt idx="223">
                  <c:v>11.99025</c:v>
                </c:pt>
                <c:pt idx="224">
                  <c:v>12.0005</c:v>
                </c:pt>
                <c:pt idx="225">
                  <c:v>12.046500000000002</c:v>
                </c:pt>
                <c:pt idx="226">
                  <c:v>12.064250000000001</c:v>
                </c:pt>
                <c:pt idx="227">
                  <c:v>12.1035</c:v>
                </c:pt>
                <c:pt idx="228">
                  <c:v>12.11675</c:v>
                </c:pt>
                <c:pt idx="229">
                  <c:v>12.10425</c:v>
                </c:pt>
                <c:pt idx="230">
                  <c:v>12.071</c:v>
                </c:pt>
                <c:pt idx="231">
                  <c:v>12.0535</c:v>
                </c:pt>
                <c:pt idx="232">
                  <c:v>12.01025</c:v>
                </c:pt>
                <c:pt idx="233">
                  <c:v>12.008000000000001</c:v>
                </c:pt>
                <c:pt idx="234">
                  <c:v>11.9685</c:v>
                </c:pt>
                <c:pt idx="235">
                  <c:v>11.94725</c:v>
                </c:pt>
                <c:pt idx="236">
                  <c:v>11.963000000000001</c:v>
                </c:pt>
                <c:pt idx="237">
                  <c:v>11.99125</c:v>
                </c:pt>
                <c:pt idx="238">
                  <c:v>12.003</c:v>
                </c:pt>
                <c:pt idx="239">
                  <c:v>12.0045</c:v>
                </c:pt>
                <c:pt idx="240">
                  <c:v>11.99025</c:v>
                </c:pt>
                <c:pt idx="241">
                  <c:v>11.992249999999999</c:v>
                </c:pt>
                <c:pt idx="242">
                  <c:v>11.97925</c:v>
                </c:pt>
                <c:pt idx="243">
                  <c:v>12.002749999999999</c:v>
                </c:pt>
                <c:pt idx="244">
                  <c:v>11.97</c:v>
                </c:pt>
                <c:pt idx="245">
                  <c:v>11.98175</c:v>
                </c:pt>
                <c:pt idx="246">
                  <c:v>11.989</c:v>
                </c:pt>
                <c:pt idx="247">
                  <c:v>11.98675</c:v>
                </c:pt>
                <c:pt idx="248">
                  <c:v>11.98275</c:v>
                </c:pt>
                <c:pt idx="249">
                  <c:v>11.997499999999999</c:v>
                </c:pt>
                <c:pt idx="250">
                  <c:v>11.993</c:v>
                </c:pt>
                <c:pt idx="251">
                  <c:v>12.021</c:v>
                </c:pt>
                <c:pt idx="252">
                  <c:v>12.01275</c:v>
                </c:pt>
                <c:pt idx="253">
                  <c:v>12.0075</c:v>
                </c:pt>
                <c:pt idx="254">
                  <c:v>12.02175</c:v>
                </c:pt>
                <c:pt idx="255">
                  <c:v>12.022749999999998</c:v>
                </c:pt>
                <c:pt idx="256">
                  <c:v>12.043500000000002</c:v>
                </c:pt>
                <c:pt idx="257">
                  <c:v>12.052750000000001</c:v>
                </c:pt>
                <c:pt idx="258">
                  <c:v>12.05575</c:v>
                </c:pt>
                <c:pt idx="259">
                  <c:v>12.0615</c:v>
                </c:pt>
                <c:pt idx="260">
                  <c:v>12.056750000000001</c:v>
                </c:pt>
                <c:pt idx="261">
                  <c:v>12.066250000000002</c:v>
                </c:pt>
                <c:pt idx="262">
                  <c:v>12.069749999999999</c:v>
                </c:pt>
                <c:pt idx="263">
                  <c:v>12.0315</c:v>
                </c:pt>
                <c:pt idx="264">
                  <c:v>12.00675</c:v>
                </c:pt>
                <c:pt idx="265">
                  <c:v>11.9855</c:v>
                </c:pt>
                <c:pt idx="266">
                  <c:v>11.99525</c:v>
                </c:pt>
                <c:pt idx="267">
                  <c:v>11.969000000000001</c:v>
                </c:pt>
                <c:pt idx="268">
                  <c:v>11.973749999999999</c:v>
                </c:pt>
                <c:pt idx="269">
                  <c:v>11.983749999999999</c:v>
                </c:pt>
                <c:pt idx="270">
                  <c:v>12.00525</c:v>
                </c:pt>
                <c:pt idx="271">
                  <c:v>12.002</c:v>
                </c:pt>
                <c:pt idx="272">
                  <c:v>12.031500000000001</c:v>
                </c:pt>
                <c:pt idx="273">
                  <c:v>12.0335</c:v>
                </c:pt>
                <c:pt idx="274">
                  <c:v>11.9865</c:v>
                </c:pt>
                <c:pt idx="275">
                  <c:v>11.9545</c:v>
                </c:pt>
                <c:pt idx="276">
                  <c:v>11.933499999999999</c:v>
                </c:pt>
              </c:numCache>
            </c:numRef>
          </c:yVal>
          <c:smooth val="1"/>
        </c:ser>
        <c:axId val="34504726"/>
        <c:axId val="42107079"/>
      </c:scatterChart>
      <c:valAx>
        <c:axId val="34504726"/>
        <c:scaling>
          <c:orientation val="minMax"/>
          <c:max val="0.72"/>
          <c:min val="0.5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JD UT +2452398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crossBetween val="midCat"/>
        <c:dispUnits/>
      </c:valAx>
      <c:valAx>
        <c:axId val="42107079"/>
        <c:scaling>
          <c:orientation val="maxMin"/>
          <c:max val="12.3"/>
          <c:min val="1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Differential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Error Rate for 
Comparison Star and Check Star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5325"/>
          <c:w val="0.955"/>
          <c:h val="0.72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'Series 1 photometry'!$L$16:$L$167</c:f>
              <c:numCache>
                <c:ptCount val="151"/>
                <c:pt idx="0">
                  <c:v>0.5801678202114999</c:v>
                </c:pt>
                <c:pt idx="1">
                  <c:v>0.580630789976567</c:v>
                </c:pt>
                <c:pt idx="2">
                  <c:v>0.5810937499627471</c:v>
                </c:pt>
                <c:pt idx="3">
                  <c:v>0.5815451401285827</c:v>
                </c:pt>
                <c:pt idx="4">
                  <c:v>0.5820196801796556</c:v>
                </c:pt>
                <c:pt idx="5">
                  <c:v>0.5824826401658356</c:v>
                </c:pt>
                <c:pt idx="6">
                  <c:v>0.5829456001520157</c:v>
                </c:pt>
                <c:pt idx="7">
                  <c:v>0.5834201402030885</c:v>
                </c:pt>
                <c:pt idx="8">
                  <c:v>0.5838946797885001</c:v>
                </c:pt>
                <c:pt idx="9">
                  <c:v>0.5843807901255786</c:v>
                </c:pt>
                <c:pt idx="10">
                  <c:v>0.5848784698173404</c:v>
                </c:pt>
                <c:pt idx="11">
                  <c:v>0.5853877300396562</c:v>
                </c:pt>
                <c:pt idx="12">
                  <c:v>0.585862270090729</c:v>
                </c:pt>
                <c:pt idx="13">
                  <c:v>0.5863136597909033</c:v>
                </c:pt>
                <c:pt idx="14">
                  <c:v>0.5867881900630891</c:v>
                </c:pt>
                <c:pt idx="15">
                  <c:v>0.5872511598281562</c:v>
                </c:pt>
                <c:pt idx="16">
                  <c:v>0.5876909699290991</c:v>
                </c:pt>
                <c:pt idx="17">
                  <c:v>0.5881655099801719</c:v>
                </c:pt>
                <c:pt idx="18">
                  <c:v>0.5886400500312448</c:v>
                </c:pt>
                <c:pt idx="19">
                  <c:v>0.5891030100174248</c:v>
                </c:pt>
                <c:pt idx="20">
                  <c:v>0.5895544001832604</c:v>
                </c:pt>
                <c:pt idx="21">
                  <c:v>0.590028939768672</c:v>
                </c:pt>
                <c:pt idx="22">
                  <c:v>0.5904919002205133</c:v>
                </c:pt>
                <c:pt idx="23">
                  <c:v>0.5909548602066934</c:v>
                </c:pt>
                <c:pt idx="24">
                  <c:v>0.5914062499068677</c:v>
                </c:pt>
                <c:pt idx="25">
                  <c:v>0.5918807899579406</c:v>
                </c:pt>
                <c:pt idx="26">
                  <c:v>0.5923437499441206</c:v>
                </c:pt>
                <c:pt idx="27">
                  <c:v>0.5928067099303007</c:v>
                </c:pt>
                <c:pt idx="28">
                  <c:v>0.5932581000961363</c:v>
                </c:pt>
                <c:pt idx="29">
                  <c:v>0.5937326401472092</c:v>
                </c:pt>
                <c:pt idx="30">
                  <c:v>0.5941956001333892</c:v>
                </c:pt>
                <c:pt idx="31">
                  <c:v>0.5946585601195693</c:v>
                </c:pt>
                <c:pt idx="32">
                  <c:v>0.5951215298846364</c:v>
                </c:pt>
                <c:pt idx="33">
                  <c:v>0.5955844898708165</c:v>
                </c:pt>
                <c:pt idx="34">
                  <c:v>0.5960590299218893</c:v>
                </c:pt>
                <c:pt idx="35">
                  <c:v>0.5965219899080694</c:v>
                </c:pt>
                <c:pt idx="36">
                  <c:v>0.596973380073905</c:v>
                </c:pt>
                <c:pt idx="37">
                  <c:v>0.5974247697740793</c:v>
                </c:pt>
                <c:pt idx="38">
                  <c:v>0.5978993098251522</c:v>
                </c:pt>
                <c:pt idx="39">
                  <c:v>0.5984201398678124</c:v>
                </c:pt>
                <c:pt idx="40">
                  <c:v>0.5988830998539925</c:v>
                </c:pt>
                <c:pt idx="41">
                  <c:v>0.5993460700847208</c:v>
                </c:pt>
                <c:pt idx="42">
                  <c:v>0.5998090300709009</c:v>
                </c:pt>
                <c:pt idx="43">
                  <c:v>0.6002604197710752</c:v>
                </c:pt>
                <c:pt idx="44">
                  <c:v>0.600734950043261</c:v>
                </c:pt>
                <c:pt idx="45">
                  <c:v>0.6011863402090967</c:v>
                </c:pt>
                <c:pt idx="46">
                  <c:v>0.6016608797945082</c:v>
                </c:pt>
                <c:pt idx="47">
                  <c:v>0.6021238397806883</c:v>
                </c:pt>
                <c:pt idx="48">
                  <c:v>0.6026331000030041</c:v>
                </c:pt>
                <c:pt idx="49">
                  <c:v>0.6030960599891841</c:v>
                </c:pt>
                <c:pt idx="50">
                  <c:v>0.603570600040257</c:v>
                </c:pt>
                <c:pt idx="51">
                  <c:v>0.6040451400913298</c:v>
                </c:pt>
                <c:pt idx="52">
                  <c:v>0.6045428197830915</c:v>
                </c:pt>
                <c:pt idx="53">
                  <c:v>0.6050636600703001</c:v>
                </c:pt>
                <c:pt idx="54">
                  <c:v>0.6055266200564802</c:v>
                </c:pt>
                <c:pt idx="55">
                  <c:v>0.6060358798131347</c:v>
                </c:pt>
                <c:pt idx="56">
                  <c:v>0.6064988397993147</c:v>
                </c:pt>
                <c:pt idx="57">
                  <c:v>0.6069733798503876</c:v>
                </c:pt>
                <c:pt idx="58">
                  <c:v>0.6074363398365676</c:v>
                </c:pt>
                <c:pt idx="59">
                  <c:v>0.607899310067296</c:v>
                </c:pt>
                <c:pt idx="60">
                  <c:v>0.6084085600450635</c:v>
                </c:pt>
                <c:pt idx="61">
                  <c:v>0.6088715298101306</c:v>
                </c:pt>
                <c:pt idx="62">
                  <c:v>0.6093229199759662</c:v>
                </c:pt>
                <c:pt idx="63">
                  <c:v>0.6097974497824907</c:v>
                </c:pt>
                <c:pt idx="64">
                  <c:v>0.6102604200132191</c:v>
                </c:pt>
                <c:pt idx="65">
                  <c:v>0.6107349498197436</c:v>
                </c:pt>
                <c:pt idx="66">
                  <c:v>0.611197920050472</c:v>
                </c:pt>
                <c:pt idx="67">
                  <c:v>0.6116493102163076</c:v>
                </c:pt>
                <c:pt idx="68">
                  <c:v>0.6121238400228322</c:v>
                </c:pt>
                <c:pt idx="69">
                  <c:v>0.6125868097878993</c:v>
                </c:pt>
                <c:pt idx="70">
                  <c:v>0.6130613400600851</c:v>
                </c:pt>
                <c:pt idx="71">
                  <c:v>0.6135011599399149</c:v>
                </c:pt>
                <c:pt idx="72">
                  <c:v>0.6139756902121007</c:v>
                </c:pt>
                <c:pt idx="73">
                  <c:v>0.6144502297975123</c:v>
                </c:pt>
                <c:pt idx="74">
                  <c:v>0.6149016199633479</c:v>
                </c:pt>
                <c:pt idx="75">
                  <c:v>0.615364579949528</c:v>
                </c:pt>
                <c:pt idx="76">
                  <c:v>0.6158391200006008</c:v>
                </c:pt>
                <c:pt idx="77">
                  <c:v>0.6162905101664364</c:v>
                </c:pt>
                <c:pt idx="78">
                  <c:v>0.6167534701526165</c:v>
                </c:pt>
                <c:pt idx="79">
                  <c:v>0.6172164399176836</c:v>
                </c:pt>
                <c:pt idx="80">
                  <c:v>0.6176678198389709</c:v>
                </c:pt>
                <c:pt idx="81">
                  <c:v>0.6181423598900437</c:v>
                </c:pt>
                <c:pt idx="82">
                  <c:v>0.6186053198762238</c:v>
                </c:pt>
                <c:pt idx="83">
                  <c:v>0.6191261601634324</c:v>
                </c:pt>
                <c:pt idx="84">
                  <c:v>0.6195891201496124</c:v>
                </c:pt>
                <c:pt idx="85">
                  <c:v>0.6200520801357925</c:v>
                </c:pt>
                <c:pt idx="86">
                  <c:v>0.6205034698359668</c:v>
                </c:pt>
                <c:pt idx="87">
                  <c:v>0.6209780098870397</c:v>
                </c:pt>
                <c:pt idx="88">
                  <c:v>0.6214525499381125</c:v>
                </c:pt>
                <c:pt idx="89">
                  <c:v>0.6219039401039481</c:v>
                </c:pt>
                <c:pt idx="90">
                  <c:v>0.6223784699104726</c:v>
                </c:pt>
                <c:pt idx="91">
                  <c:v>0.6228530099615455</c:v>
                </c:pt>
                <c:pt idx="92">
                  <c:v>0.6233159699477255</c:v>
                </c:pt>
                <c:pt idx="93">
                  <c:v>0.6237673601135612</c:v>
                </c:pt>
                <c:pt idx="94">
                  <c:v>0.6242881901562214</c:v>
                </c:pt>
                <c:pt idx="95">
                  <c:v>0.6247511599212885</c:v>
                </c:pt>
                <c:pt idx="96">
                  <c:v>0.6252256901934743</c:v>
                </c:pt>
                <c:pt idx="97">
                  <c:v>0.6256886599585414</c:v>
                </c:pt>
                <c:pt idx="98">
                  <c:v>0.6261979201808572</c:v>
                </c:pt>
                <c:pt idx="99">
                  <c:v>0.6266493098810315</c:v>
                </c:pt>
                <c:pt idx="100">
                  <c:v>0.6271238401532173</c:v>
                </c:pt>
                <c:pt idx="101">
                  <c:v>0.6275868099182844</c:v>
                </c:pt>
                <c:pt idx="102">
                  <c:v>0.6280497699044645</c:v>
                </c:pt>
                <c:pt idx="103">
                  <c:v>0.6285243099555373</c:v>
                </c:pt>
                <c:pt idx="104">
                  <c:v>0.6289756898768246</c:v>
                </c:pt>
                <c:pt idx="105">
                  <c:v>0.6295080999843776</c:v>
                </c:pt>
                <c:pt idx="106">
                  <c:v>0.6299594901502132</c:v>
                </c:pt>
                <c:pt idx="107">
                  <c:v>0.6304224501363933</c:v>
                </c:pt>
                <c:pt idx="108">
                  <c:v>0.6308854199014604</c:v>
                </c:pt>
                <c:pt idx="109">
                  <c:v>0.6313599501736462</c:v>
                </c:pt>
                <c:pt idx="110">
                  <c:v>0.6318229199387133</c:v>
                </c:pt>
                <c:pt idx="111">
                  <c:v>0.6322743101045489</c:v>
                </c:pt>
                <c:pt idx="112">
                  <c:v>0.6327488399110734</c:v>
                </c:pt>
                <c:pt idx="113">
                  <c:v>0.6332118101418018</c:v>
                </c:pt>
                <c:pt idx="114">
                  <c:v>0.6336863399483263</c:v>
                </c:pt>
                <c:pt idx="115">
                  <c:v>0.634137730114162</c:v>
                </c:pt>
                <c:pt idx="116">
                  <c:v>0.634600690100342</c:v>
                </c:pt>
                <c:pt idx="117">
                  <c:v>0.6350752301514149</c:v>
                </c:pt>
                <c:pt idx="118">
                  <c:v>0.6355150500312448</c:v>
                </c:pt>
                <c:pt idx="119">
                  <c:v>0.6359780100174248</c:v>
                </c:pt>
                <c:pt idx="120">
                  <c:v>0.6364525500684977</c:v>
                </c:pt>
                <c:pt idx="121">
                  <c:v>0.6369270798750222</c:v>
                </c:pt>
                <c:pt idx="122">
                  <c:v>0.6373900501057506</c:v>
                </c:pt>
                <c:pt idx="123">
                  <c:v>0.6378530100919306</c:v>
                </c:pt>
                <c:pt idx="124">
                  <c:v>0.6383275501430035</c:v>
                </c:pt>
                <c:pt idx="125">
                  <c:v>0.6387905101291835</c:v>
                </c:pt>
                <c:pt idx="126">
                  <c:v>0.6392418998293579</c:v>
                </c:pt>
                <c:pt idx="127">
                  <c:v>0.6397164398804307</c:v>
                </c:pt>
                <c:pt idx="128">
                  <c:v>0.6401793998666108</c:v>
                </c:pt>
                <c:pt idx="129">
                  <c:v>0.6406423598527908</c:v>
                </c:pt>
                <c:pt idx="130">
                  <c:v>0.6411168999038637</c:v>
                </c:pt>
                <c:pt idx="131">
                  <c:v>0.6416261601261795</c:v>
                </c:pt>
                <c:pt idx="132">
                  <c:v>0.6420775498263538</c:v>
                </c:pt>
                <c:pt idx="133">
                  <c:v>0.6425405098125339</c:v>
                </c:pt>
                <c:pt idx="134">
                  <c:v>0.6430150498636067</c:v>
                </c:pt>
                <c:pt idx="135">
                  <c:v>0.6434780098497868</c:v>
                </c:pt>
                <c:pt idx="136">
                  <c:v>0.6439872700721025</c:v>
                </c:pt>
                <c:pt idx="137">
                  <c:v>0.6444618101231754</c:v>
                </c:pt>
                <c:pt idx="138">
                  <c:v>0.6449131900444627</c:v>
                </c:pt>
                <c:pt idx="139">
                  <c:v>0.6453993101604283</c:v>
                </c:pt>
                <c:pt idx="140">
                  <c:v>0.6458506900817156</c:v>
                </c:pt>
                <c:pt idx="141">
                  <c:v>0.6463252301327884</c:v>
                </c:pt>
                <c:pt idx="142">
                  <c:v>0.6467881901189685</c:v>
                </c:pt>
                <c:pt idx="143">
                  <c:v>0.6472511598840356</c:v>
                </c:pt>
                <c:pt idx="144">
                  <c:v>0.6477141198702157</c:v>
                </c:pt>
                <c:pt idx="145">
                  <c:v>0.6481655100360513</c:v>
                </c:pt>
                <c:pt idx="146">
                  <c:v>0.6486400500871241</c:v>
                </c:pt>
                <c:pt idx="147">
                  <c:v>0.6491030100733042</c:v>
                </c:pt>
                <c:pt idx="148">
                  <c:v>0.6495659700594842</c:v>
                </c:pt>
                <c:pt idx="149">
                  <c:v>0.6500173602253199</c:v>
                </c:pt>
                <c:pt idx="150">
                  <c:v>0.6504918998107314</c:v>
                </c:pt>
              </c:numCache>
            </c:numRef>
          </c:xVal>
          <c:yVal>
            <c:numRef>
              <c:f>'Series 1 photometry'!$J$17:$J$167</c:f>
              <c:numCache>
                <c:ptCount val="151"/>
                <c:pt idx="0">
                  <c:v>0.921</c:v>
                </c:pt>
                <c:pt idx="1">
                  <c:v>0.94</c:v>
                </c:pt>
                <c:pt idx="2">
                  <c:v>0.94</c:v>
                </c:pt>
                <c:pt idx="3">
                  <c:v>0.927</c:v>
                </c:pt>
                <c:pt idx="4">
                  <c:v>0.904</c:v>
                </c:pt>
                <c:pt idx="5">
                  <c:v>0.894</c:v>
                </c:pt>
                <c:pt idx="6">
                  <c:v>0.894</c:v>
                </c:pt>
                <c:pt idx="7">
                  <c:v>0.89</c:v>
                </c:pt>
                <c:pt idx="8">
                  <c:v>0.92</c:v>
                </c:pt>
                <c:pt idx="9">
                  <c:v>0.898</c:v>
                </c:pt>
                <c:pt idx="10">
                  <c:v>0.885</c:v>
                </c:pt>
                <c:pt idx="11">
                  <c:v>0.909</c:v>
                </c:pt>
                <c:pt idx="12">
                  <c:v>0.901</c:v>
                </c:pt>
                <c:pt idx="13">
                  <c:v>0.913</c:v>
                </c:pt>
                <c:pt idx="14">
                  <c:v>0.879</c:v>
                </c:pt>
                <c:pt idx="15">
                  <c:v>0.902</c:v>
                </c:pt>
                <c:pt idx="16">
                  <c:v>0.911</c:v>
                </c:pt>
                <c:pt idx="17">
                  <c:v>0.899</c:v>
                </c:pt>
                <c:pt idx="18">
                  <c:v>0.928</c:v>
                </c:pt>
                <c:pt idx="19">
                  <c:v>0.908</c:v>
                </c:pt>
                <c:pt idx="20">
                  <c:v>0.903</c:v>
                </c:pt>
                <c:pt idx="21">
                  <c:v>0.913</c:v>
                </c:pt>
                <c:pt idx="22">
                  <c:v>0.868</c:v>
                </c:pt>
                <c:pt idx="23">
                  <c:v>0.897</c:v>
                </c:pt>
                <c:pt idx="24">
                  <c:v>0.879</c:v>
                </c:pt>
                <c:pt idx="25">
                  <c:v>0.9</c:v>
                </c:pt>
                <c:pt idx="26">
                  <c:v>0.915</c:v>
                </c:pt>
                <c:pt idx="27">
                  <c:v>0.899</c:v>
                </c:pt>
                <c:pt idx="28">
                  <c:v>0.921</c:v>
                </c:pt>
                <c:pt idx="29">
                  <c:v>0.911</c:v>
                </c:pt>
                <c:pt idx="30">
                  <c:v>0.918</c:v>
                </c:pt>
                <c:pt idx="31">
                  <c:v>0.917</c:v>
                </c:pt>
                <c:pt idx="32">
                  <c:v>0.902</c:v>
                </c:pt>
                <c:pt idx="33">
                  <c:v>0.889</c:v>
                </c:pt>
                <c:pt idx="34">
                  <c:v>0.899</c:v>
                </c:pt>
                <c:pt idx="35">
                  <c:v>0.898</c:v>
                </c:pt>
                <c:pt idx="36">
                  <c:v>0.904</c:v>
                </c:pt>
                <c:pt idx="37">
                  <c:v>0.907</c:v>
                </c:pt>
                <c:pt idx="38">
                  <c:v>0.881</c:v>
                </c:pt>
                <c:pt idx="39">
                  <c:v>0.906</c:v>
                </c:pt>
                <c:pt idx="40">
                  <c:v>0.867</c:v>
                </c:pt>
                <c:pt idx="41">
                  <c:v>0.905</c:v>
                </c:pt>
                <c:pt idx="42">
                  <c:v>0.877</c:v>
                </c:pt>
                <c:pt idx="43">
                  <c:v>0.906</c:v>
                </c:pt>
                <c:pt idx="44">
                  <c:v>0.89</c:v>
                </c:pt>
                <c:pt idx="45">
                  <c:v>0.906</c:v>
                </c:pt>
                <c:pt idx="46">
                  <c:v>0.898</c:v>
                </c:pt>
                <c:pt idx="47">
                  <c:v>0.902</c:v>
                </c:pt>
                <c:pt idx="48">
                  <c:v>0.881</c:v>
                </c:pt>
                <c:pt idx="49">
                  <c:v>0.908</c:v>
                </c:pt>
                <c:pt idx="50">
                  <c:v>0.907</c:v>
                </c:pt>
                <c:pt idx="51">
                  <c:v>0.873</c:v>
                </c:pt>
                <c:pt idx="52">
                  <c:v>0.902</c:v>
                </c:pt>
                <c:pt idx="53">
                  <c:v>0.899</c:v>
                </c:pt>
                <c:pt idx="54">
                  <c:v>0.901</c:v>
                </c:pt>
                <c:pt idx="55">
                  <c:v>0.89</c:v>
                </c:pt>
                <c:pt idx="56">
                  <c:v>0.899</c:v>
                </c:pt>
                <c:pt idx="57">
                  <c:v>0.881</c:v>
                </c:pt>
                <c:pt idx="58">
                  <c:v>0.898</c:v>
                </c:pt>
                <c:pt idx="59">
                  <c:v>0.88</c:v>
                </c:pt>
                <c:pt idx="60">
                  <c:v>0.899</c:v>
                </c:pt>
                <c:pt idx="61">
                  <c:v>0.886</c:v>
                </c:pt>
                <c:pt idx="62">
                  <c:v>0.902</c:v>
                </c:pt>
                <c:pt idx="63">
                  <c:v>0.897</c:v>
                </c:pt>
                <c:pt idx="64">
                  <c:v>0.888</c:v>
                </c:pt>
                <c:pt idx="65">
                  <c:v>0.888</c:v>
                </c:pt>
                <c:pt idx="66">
                  <c:v>0.907</c:v>
                </c:pt>
                <c:pt idx="67">
                  <c:v>0.892</c:v>
                </c:pt>
                <c:pt idx="68">
                  <c:v>0.901</c:v>
                </c:pt>
                <c:pt idx="69">
                  <c:v>0.891</c:v>
                </c:pt>
                <c:pt idx="70">
                  <c:v>0.89</c:v>
                </c:pt>
                <c:pt idx="71">
                  <c:v>0.88</c:v>
                </c:pt>
                <c:pt idx="72">
                  <c:v>0.922</c:v>
                </c:pt>
                <c:pt idx="73">
                  <c:v>0.889</c:v>
                </c:pt>
                <c:pt idx="74">
                  <c:v>0.887</c:v>
                </c:pt>
                <c:pt idx="75">
                  <c:v>0.894</c:v>
                </c:pt>
                <c:pt idx="76">
                  <c:v>0.88</c:v>
                </c:pt>
                <c:pt idx="77">
                  <c:v>0.901</c:v>
                </c:pt>
                <c:pt idx="78">
                  <c:v>0.888</c:v>
                </c:pt>
                <c:pt idx="79">
                  <c:v>0.905</c:v>
                </c:pt>
                <c:pt idx="80">
                  <c:v>0.902</c:v>
                </c:pt>
                <c:pt idx="81">
                  <c:v>0.905</c:v>
                </c:pt>
                <c:pt idx="82">
                  <c:v>0.879</c:v>
                </c:pt>
                <c:pt idx="83">
                  <c:v>0.895</c:v>
                </c:pt>
                <c:pt idx="84">
                  <c:v>0.896</c:v>
                </c:pt>
                <c:pt idx="85">
                  <c:v>0.895</c:v>
                </c:pt>
                <c:pt idx="86">
                  <c:v>0.899</c:v>
                </c:pt>
                <c:pt idx="87">
                  <c:v>0.902</c:v>
                </c:pt>
                <c:pt idx="88">
                  <c:v>0.896</c:v>
                </c:pt>
                <c:pt idx="89">
                  <c:v>0.868</c:v>
                </c:pt>
                <c:pt idx="90">
                  <c:v>0.896</c:v>
                </c:pt>
                <c:pt idx="91">
                  <c:v>0.885</c:v>
                </c:pt>
                <c:pt idx="92">
                  <c:v>0.876</c:v>
                </c:pt>
                <c:pt idx="93">
                  <c:v>0.877</c:v>
                </c:pt>
                <c:pt idx="94">
                  <c:v>0.884</c:v>
                </c:pt>
                <c:pt idx="95">
                  <c:v>0.905</c:v>
                </c:pt>
                <c:pt idx="96">
                  <c:v>0.882</c:v>
                </c:pt>
                <c:pt idx="97">
                  <c:v>0.896</c:v>
                </c:pt>
                <c:pt idx="98">
                  <c:v>0.887</c:v>
                </c:pt>
                <c:pt idx="99">
                  <c:v>0.882</c:v>
                </c:pt>
                <c:pt idx="100">
                  <c:v>0.896</c:v>
                </c:pt>
                <c:pt idx="101">
                  <c:v>0.911</c:v>
                </c:pt>
                <c:pt idx="102">
                  <c:v>0.891</c:v>
                </c:pt>
                <c:pt idx="103">
                  <c:v>0.89</c:v>
                </c:pt>
                <c:pt idx="104">
                  <c:v>0.898</c:v>
                </c:pt>
                <c:pt idx="105">
                  <c:v>0.881</c:v>
                </c:pt>
                <c:pt idx="106">
                  <c:v>0.873</c:v>
                </c:pt>
                <c:pt idx="107">
                  <c:v>0.887</c:v>
                </c:pt>
                <c:pt idx="108">
                  <c:v>0.88</c:v>
                </c:pt>
                <c:pt idx="109">
                  <c:v>0.886</c:v>
                </c:pt>
                <c:pt idx="110">
                  <c:v>0.88</c:v>
                </c:pt>
                <c:pt idx="111">
                  <c:v>0.895</c:v>
                </c:pt>
                <c:pt idx="112">
                  <c:v>0.888</c:v>
                </c:pt>
                <c:pt idx="113">
                  <c:v>0.914</c:v>
                </c:pt>
                <c:pt idx="114">
                  <c:v>0.885</c:v>
                </c:pt>
                <c:pt idx="115">
                  <c:v>0.874</c:v>
                </c:pt>
                <c:pt idx="116">
                  <c:v>0.885</c:v>
                </c:pt>
                <c:pt idx="117">
                  <c:v>0.878</c:v>
                </c:pt>
                <c:pt idx="118">
                  <c:v>0.882</c:v>
                </c:pt>
                <c:pt idx="119">
                  <c:v>0.895</c:v>
                </c:pt>
                <c:pt idx="120">
                  <c:v>0.901</c:v>
                </c:pt>
                <c:pt idx="121">
                  <c:v>0.88</c:v>
                </c:pt>
                <c:pt idx="122">
                  <c:v>0.877</c:v>
                </c:pt>
                <c:pt idx="123">
                  <c:v>0.868</c:v>
                </c:pt>
                <c:pt idx="124">
                  <c:v>0.887</c:v>
                </c:pt>
                <c:pt idx="125">
                  <c:v>0.884</c:v>
                </c:pt>
                <c:pt idx="126">
                  <c:v>0.882</c:v>
                </c:pt>
                <c:pt idx="127">
                  <c:v>0.879</c:v>
                </c:pt>
                <c:pt idx="128">
                  <c:v>0.87</c:v>
                </c:pt>
                <c:pt idx="129">
                  <c:v>0.896</c:v>
                </c:pt>
                <c:pt idx="130">
                  <c:v>0.876</c:v>
                </c:pt>
                <c:pt idx="131">
                  <c:v>0.876</c:v>
                </c:pt>
                <c:pt idx="132">
                  <c:v>0.896</c:v>
                </c:pt>
                <c:pt idx="133">
                  <c:v>0.885</c:v>
                </c:pt>
                <c:pt idx="134">
                  <c:v>0.896</c:v>
                </c:pt>
                <c:pt idx="135">
                  <c:v>0.873</c:v>
                </c:pt>
                <c:pt idx="136">
                  <c:v>0.86</c:v>
                </c:pt>
                <c:pt idx="137">
                  <c:v>0.873</c:v>
                </c:pt>
                <c:pt idx="138">
                  <c:v>0.89</c:v>
                </c:pt>
                <c:pt idx="139">
                  <c:v>0.883</c:v>
                </c:pt>
                <c:pt idx="140">
                  <c:v>0.88</c:v>
                </c:pt>
                <c:pt idx="141">
                  <c:v>0.893</c:v>
                </c:pt>
                <c:pt idx="142">
                  <c:v>0.907</c:v>
                </c:pt>
                <c:pt idx="143">
                  <c:v>0.887</c:v>
                </c:pt>
                <c:pt idx="144">
                  <c:v>0.894</c:v>
                </c:pt>
                <c:pt idx="145">
                  <c:v>0.893</c:v>
                </c:pt>
                <c:pt idx="146">
                  <c:v>0.877</c:v>
                </c:pt>
                <c:pt idx="147">
                  <c:v>0.9</c:v>
                </c:pt>
                <c:pt idx="148">
                  <c:v>0.893</c:v>
                </c:pt>
                <c:pt idx="149">
                  <c:v>0.881</c:v>
                </c:pt>
                <c:pt idx="150">
                  <c:v>0.878</c:v>
                </c:pt>
              </c:numCache>
            </c:numRef>
          </c:yVal>
          <c:smooth val="1"/>
        </c:ser>
        <c:axId val="43419392"/>
        <c:axId val="55230209"/>
      </c:scatterChart>
      <c:valAx>
        <c:axId val="43419392"/>
        <c:scaling>
          <c:orientation val="minMax"/>
          <c:max val="0.68"/>
          <c:min val="0.5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JD UT +2452136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crossBetween val="midCat"/>
        <c:dispUnits/>
      </c:valAx>
      <c:valAx>
        <c:axId val="55230209"/>
        <c:scaling>
          <c:orientation val="maxMin"/>
          <c:max val="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Differential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Raw ADU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Sky ADU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'Series 1 photometry'!$L$16:$L$142</c:f>
              <c:numCache>
                <c:ptCount val="126"/>
                <c:pt idx="0">
                  <c:v>0.5801678202114999</c:v>
                </c:pt>
                <c:pt idx="1">
                  <c:v>0.580630789976567</c:v>
                </c:pt>
                <c:pt idx="2">
                  <c:v>0.5810937499627471</c:v>
                </c:pt>
                <c:pt idx="3">
                  <c:v>0.5815451401285827</c:v>
                </c:pt>
                <c:pt idx="4">
                  <c:v>0.5820196801796556</c:v>
                </c:pt>
                <c:pt idx="5">
                  <c:v>0.5824826401658356</c:v>
                </c:pt>
                <c:pt idx="6">
                  <c:v>0.5829456001520157</c:v>
                </c:pt>
                <c:pt idx="7">
                  <c:v>0.5834201402030885</c:v>
                </c:pt>
                <c:pt idx="8">
                  <c:v>0.5838946797885001</c:v>
                </c:pt>
                <c:pt idx="9">
                  <c:v>0.5843807901255786</c:v>
                </c:pt>
                <c:pt idx="10">
                  <c:v>0.5848784698173404</c:v>
                </c:pt>
                <c:pt idx="11">
                  <c:v>0.5853877300396562</c:v>
                </c:pt>
                <c:pt idx="12">
                  <c:v>0.585862270090729</c:v>
                </c:pt>
                <c:pt idx="13">
                  <c:v>0.5863136597909033</c:v>
                </c:pt>
                <c:pt idx="14">
                  <c:v>0.5867881900630891</c:v>
                </c:pt>
                <c:pt idx="15">
                  <c:v>0.5872511598281562</c:v>
                </c:pt>
                <c:pt idx="16">
                  <c:v>0.5876909699290991</c:v>
                </c:pt>
                <c:pt idx="17">
                  <c:v>0.5881655099801719</c:v>
                </c:pt>
                <c:pt idx="18">
                  <c:v>0.5886400500312448</c:v>
                </c:pt>
                <c:pt idx="19">
                  <c:v>0.5891030100174248</c:v>
                </c:pt>
                <c:pt idx="20">
                  <c:v>0.5895544001832604</c:v>
                </c:pt>
                <c:pt idx="21">
                  <c:v>0.590028939768672</c:v>
                </c:pt>
                <c:pt idx="22">
                  <c:v>0.5904919002205133</c:v>
                </c:pt>
                <c:pt idx="23">
                  <c:v>0.5909548602066934</c:v>
                </c:pt>
                <c:pt idx="24">
                  <c:v>0.5914062499068677</c:v>
                </c:pt>
                <c:pt idx="25">
                  <c:v>0.5918807899579406</c:v>
                </c:pt>
                <c:pt idx="26">
                  <c:v>0.5923437499441206</c:v>
                </c:pt>
                <c:pt idx="27">
                  <c:v>0.5928067099303007</c:v>
                </c:pt>
                <c:pt idx="28">
                  <c:v>0.5932581000961363</c:v>
                </c:pt>
                <c:pt idx="29">
                  <c:v>0.5937326401472092</c:v>
                </c:pt>
                <c:pt idx="30">
                  <c:v>0.5941956001333892</c:v>
                </c:pt>
                <c:pt idx="31">
                  <c:v>0.5946585601195693</c:v>
                </c:pt>
                <c:pt idx="32">
                  <c:v>0.5951215298846364</c:v>
                </c:pt>
                <c:pt idx="33">
                  <c:v>0.5955844898708165</c:v>
                </c:pt>
                <c:pt idx="34">
                  <c:v>0.5960590299218893</c:v>
                </c:pt>
                <c:pt idx="35">
                  <c:v>0.5965219899080694</c:v>
                </c:pt>
                <c:pt idx="36">
                  <c:v>0.596973380073905</c:v>
                </c:pt>
                <c:pt idx="37">
                  <c:v>0.5974247697740793</c:v>
                </c:pt>
                <c:pt idx="38">
                  <c:v>0.5978993098251522</c:v>
                </c:pt>
                <c:pt idx="39">
                  <c:v>0.5984201398678124</c:v>
                </c:pt>
                <c:pt idx="40">
                  <c:v>0.5988830998539925</c:v>
                </c:pt>
                <c:pt idx="41">
                  <c:v>0.5993460700847208</c:v>
                </c:pt>
                <c:pt idx="42">
                  <c:v>0.5998090300709009</c:v>
                </c:pt>
                <c:pt idx="43">
                  <c:v>0.6002604197710752</c:v>
                </c:pt>
                <c:pt idx="44">
                  <c:v>0.600734950043261</c:v>
                </c:pt>
                <c:pt idx="45">
                  <c:v>0.6011863402090967</c:v>
                </c:pt>
                <c:pt idx="46">
                  <c:v>0.6016608797945082</c:v>
                </c:pt>
                <c:pt idx="47">
                  <c:v>0.6021238397806883</c:v>
                </c:pt>
                <c:pt idx="48">
                  <c:v>0.6026331000030041</c:v>
                </c:pt>
                <c:pt idx="49">
                  <c:v>0.6030960599891841</c:v>
                </c:pt>
                <c:pt idx="50">
                  <c:v>0.603570600040257</c:v>
                </c:pt>
                <c:pt idx="51">
                  <c:v>0.6040451400913298</c:v>
                </c:pt>
                <c:pt idx="52">
                  <c:v>0.6045428197830915</c:v>
                </c:pt>
                <c:pt idx="53">
                  <c:v>0.6050636600703001</c:v>
                </c:pt>
                <c:pt idx="54">
                  <c:v>0.6055266200564802</c:v>
                </c:pt>
                <c:pt idx="55">
                  <c:v>0.6060358798131347</c:v>
                </c:pt>
                <c:pt idx="56">
                  <c:v>0.6064988397993147</c:v>
                </c:pt>
                <c:pt idx="57">
                  <c:v>0.6069733798503876</c:v>
                </c:pt>
                <c:pt idx="58">
                  <c:v>0.6074363398365676</c:v>
                </c:pt>
                <c:pt idx="59">
                  <c:v>0.607899310067296</c:v>
                </c:pt>
                <c:pt idx="60">
                  <c:v>0.6084085600450635</c:v>
                </c:pt>
                <c:pt idx="61">
                  <c:v>0.6088715298101306</c:v>
                </c:pt>
                <c:pt idx="62">
                  <c:v>0.6093229199759662</c:v>
                </c:pt>
                <c:pt idx="63">
                  <c:v>0.6097974497824907</c:v>
                </c:pt>
                <c:pt idx="64">
                  <c:v>0.6102604200132191</c:v>
                </c:pt>
                <c:pt idx="65">
                  <c:v>0.6107349498197436</c:v>
                </c:pt>
                <c:pt idx="66">
                  <c:v>0.611197920050472</c:v>
                </c:pt>
                <c:pt idx="67">
                  <c:v>0.6116493102163076</c:v>
                </c:pt>
                <c:pt idx="68">
                  <c:v>0.6121238400228322</c:v>
                </c:pt>
                <c:pt idx="69">
                  <c:v>0.6125868097878993</c:v>
                </c:pt>
                <c:pt idx="70">
                  <c:v>0.6130613400600851</c:v>
                </c:pt>
                <c:pt idx="71">
                  <c:v>0.6135011599399149</c:v>
                </c:pt>
                <c:pt idx="72">
                  <c:v>0.6139756902121007</c:v>
                </c:pt>
                <c:pt idx="73">
                  <c:v>0.6144502297975123</c:v>
                </c:pt>
                <c:pt idx="74">
                  <c:v>0.6149016199633479</c:v>
                </c:pt>
                <c:pt idx="75">
                  <c:v>0.615364579949528</c:v>
                </c:pt>
                <c:pt idx="76">
                  <c:v>0.6158391200006008</c:v>
                </c:pt>
                <c:pt idx="77">
                  <c:v>0.6162905101664364</c:v>
                </c:pt>
                <c:pt idx="78">
                  <c:v>0.6167534701526165</c:v>
                </c:pt>
                <c:pt idx="79">
                  <c:v>0.6172164399176836</c:v>
                </c:pt>
                <c:pt idx="80">
                  <c:v>0.6176678198389709</c:v>
                </c:pt>
                <c:pt idx="81">
                  <c:v>0.6181423598900437</c:v>
                </c:pt>
                <c:pt idx="82">
                  <c:v>0.6186053198762238</c:v>
                </c:pt>
                <c:pt idx="83">
                  <c:v>0.6191261601634324</c:v>
                </c:pt>
                <c:pt idx="84">
                  <c:v>0.6195891201496124</c:v>
                </c:pt>
                <c:pt idx="85">
                  <c:v>0.6200520801357925</c:v>
                </c:pt>
                <c:pt idx="86">
                  <c:v>0.6205034698359668</c:v>
                </c:pt>
                <c:pt idx="87">
                  <c:v>0.6209780098870397</c:v>
                </c:pt>
                <c:pt idx="88">
                  <c:v>0.6214525499381125</c:v>
                </c:pt>
                <c:pt idx="89">
                  <c:v>0.6219039401039481</c:v>
                </c:pt>
                <c:pt idx="90">
                  <c:v>0.6223784699104726</c:v>
                </c:pt>
                <c:pt idx="91">
                  <c:v>0.6228530099615455</c:v>
                </c:pt>
                <c:pt idx="92">
                  <c:v>0.6233159699477255</c:v>
                </c:pt>
                <c:pt idx="93">
                  <c:v>0.6237673601135612</c:v>
                </c:pt>
                <c:pt idx="94">
                  <c:v>0.6242881901562214</c:v>
                </c:pt>
                <c:pt idx="95">
                  <c:v>0.6247511599212885</c:v>
                </c:pt>
                <c:pt idx="96">
                  <c:v>0.6252256901934743</c:v>
                </c:pt>
                <c:pt idx="97">
                  <c:v>0.6256886599585414</c:v>
                </c:pt>
                <c:pt idx="98">
                  <c:v>0.6261979201808572</c:v>
                </c:pt>
                <c:pt idx="99">
                  <c:v>0.6266493098810315</c:v>
                </c:pt>
                <c:pt idx="100">
                  <c:v>0.6271238401532173</c:v>
                </c:pt>
                <c:pt idx="101">
                  <c:v>0.6275868099182844</c:v>
                </c:pt>
                <c:pt idx="102">
                  <c:v>0.6280497699044645</c:v>
                </c:pt>
                <c:pt idx="103">
                  <c:v>0.6285243099555373</c:v>
                </c:pt>
                <c:pt idx="104">
                  <c:v>0.6289756898768246</c:v>
                </c:pt>
                <c:pt idx="105">
                  <c:v>0.6295080999843776</c:v>
                </c:pt>
                <c:pt idx="106">
                  <c:v>0.6299594901502132</c:v>
                </c:pt>
                <c:pt idx="107">
                  <c:v>0.6304224501363933</c:v>
                </c:pt>
                <c:pt idx="108">
                  <c:v>0.6308854199014604</c:v>
                </c:pt>
                <c:pt idx="109">
                  <c:v>0.6313599501736462</c:v>
                </c:pt>
                <c:pt idx="110">
                  <c:v>0.6318229199387133</c:v>
                </c:pt>
                <c:pt idx="111">
                  <c:v>0.6322743101045489</c:v>
                </c:pt>
                <c:pt idx="112">
                  <c:v>0.6327488399110734</c:v>
                </c:pt>
                <c:pt idx="113">
                  <c:v>0.6332118101418018</c:v>
                </c:pt>
                <c:pt idx="114">
                  <c:v>0.6336863399483263</c:v>
                </c:pt>
                <c:pt idx="115">
                  <c:v>0.634137730114162</c:v>
                </c:pt>
                <c:pt idx="116">
                  <c:v>0.634600690100342</c:v>
                </c:pt>
                <c:pt idx="117">
                  <c:v>0.6350752301514149</c:v>
                </c:pt>
                <c:pt idx="118">
                  <c:v>0.6355150500312448</c:v>
                </c:pt>
                <c:pt idx="119">
                  <c:v>0.6359780100174248</c:v>
                </c:pt>
                <c:pt idx="120">
                  <c:v>0.6364525500684977</c:v>
                </c:pt>
                <c:pt idx="121">
                  <c:v>0.6369270798750222</c:v>
                </c:pt>
                <c:pt idx="122">
                  <c:v>0.6373900501057506</c:v>
                </c:pt>
                <c:pt idx="123">
                  <c:v>0.6378530100919306</c:v>
                </c:pt>
                <c:pt idx="124">
                  <c:v>0.6383275501430035</c:v>
                </c:pt>
                <c:pt idx="125">
                  <c:v>0.6387905101291835</c:v>
                </c:pt>
              </c:numCache>
            </c:numRef>
          </c:xVal>
          <c:yVal>
            <c:numRef>
              <c:f>'Series 1 photometry'!$F$17:$F$142</c:f>
              <c:numCache>
                <c:ptCount val="126"/>
                <c:pt idx="0">
                  <c:v>402.6</c:v>
                </c:pt>
                <c:pt idx="1">
                  <c:v>395.1</c:v>
                </c:pt>
                <c:pt idx="2">
                  <c:v>389.5</c:v>
                </c:pt>
                <c:pt idx="3">
                  <c:v>377.2</c:v>
                </c:pt>
                <c:pt idx="4">
                  <c:v>371.6</c:v>
                </c:pt>
                <c:pt idx="5">
                  <c:v>364</c:v>
                </c:pt>
                <c:pt idx="6">
                  <c:v>360</c:v>
                </c:pt>
                <c:pt idx="7">
                  <c:v>352.9</c:v>
                </c:pt>
                <c:pt idx="8">
                  <c:v>349.7</c:v>
                </c:pt>
                <c:pt idx="9">
                  <c:v>340.9</c:v>
                </c:pt>
                <c:pt idx="10">
                  <c:v>336.3</c:v>
                </c:pt>
                <c:pt idx="11">
                  <c:v>309.3</c:v>
                </c:pt>
                <c:pt idx="12">
                  <c:v>305.9</c:v>
                </c:pt>
                <c:pt idx="13">
                  <c:v>302.4</c:v>
                </c:pt>
                <c:pt idx="14">
                  <c:v>300.8</c:v>
                </c:pt>
                <c:pt idx="15">
                  <c:v>297.7</c:v>
                </c:pt>
                <c:pt idx="16">
                  <c:v>296.4</c:v>
                </c:pt>
                <c:pt idx="17">
                  <c:v>294.2</c:v>
                </c:pt>
                <c:pt idx="18">
                  <c:v>293.8</c:v>
                </c:pt>
                <c:pt idx="19">
                  <c:v>291.3</c:v>
                </c:pt>
                <c:pt idx="20">
                  <c:v>290.4</c:v>
                </c:pt>
                <c:pt idx="21">
                  <c:v>288.5</c:v>
                </c:pt>
                <c:pt idx="22">
                  <c:v>285.9</c:v>
                </c:pt>
                <c:pt idx="23">
                  <c:v>299.3</c:v>
                </c:pt>
                <c:pt idx="24">
                  <c:v>296</c:v>
                </c:pt>
                <c:pt idx="25">
                  <c:v>287.4</c:v>
                </c:pt>
                <c:pt idx="26">
                  <c:v>285.3</c:v>
                </c:pt>
                <c:pt idx="27">
                  <c:v>283.1</c:v>
                </c:pt>
                <c:pt idx="28">
                  <c:v>282</c:v>
                </c:pt>
                <c:pt idx="29">
                  <c:v>279</c:v>
                </c:pt>
                <c:pt idx="30">
                  <c:v>279.2</c:v>
                </c:pt>
                <c:pt idx="31">
                  <c:v>278.1</c:v>
                </c:pt>
                <c:pt idx="32">
                  <c:v>278.1</c:v>
                </c:pt>
                <c:pt idx="33">
                  <c:v>275.6</c:v>
                </c:pt>
                <c:pt idx="34">
                  <c:v>275.1</c:v>
                </c:pt>
                <c:pt idx="35">
                  <c:v>274.2</c:v>
                </c:pt>
                <c:pt idx="36">
                  <c:v>273.2</c:v>
                </c:pt>
                <c:pt idx="37">
                  <c:v>272.3</c:v>
                </c:pt>
                <c:pt idx="38">
                  <c:v>270.7</c:v>
                </c:pt>
                <c:pt idx="39">
                  <c:v>269.6</c:v>
                </c:pt>
                <c:pt idx="40">
                  <c:v>302.4</c:v>
                </c:pt>
                <c:pt idx="41">
                  <c:v>268.7</c:v>
                </c:pt>
                <c:pt idx="42">
                  <c:v>263.9</c:v>
                </c:pt>
                <c:pt idx="43">
                  <c:v>264.7</c:v>
                </c:pt>
                <c:pt idx="44">
                  <c:v>262.3</c:v>
                </c:pt>
                <c:pt idx="45">
                  <c:v>262.4</c:v>
                </c:pt>
                <c:pt idx="46">
                  <c:v>260.5</c:v>
                </c:pt>
                <c:pt idx="47">
                  <c:v>259.6</c:v>
                </c:pt>
                <c:pt idx="48">
                  <c:v>259.8</c:v>
                </c:pt>
                <c:pt idx="49">
                  <c:v>257.5</c:v>
                </c:pt>
                <c:pt idx="50">
                  <c:v>255.5</c:v>
                </c:pt>
                <c:pt idx="51">
                  <c:v>254.9</c:v>
                </c:pt>
                <c:pt idx="52">
                  <c:v>254.7</c:v>
                </c:pt>
                <c:pt idx="53">
                  <c:v>254.8</c:v>
                </c:pt>
                <c:pt idx="54">
                  <c:v>253.8</c:v>
                </c:pt>
                <c:pt idx="55">
                  <c:v>251.3</c:v>
                </c:pt>
                <c:pt idx="56">
                  <c:v>251.5</c:v>
                </c:pt>
                <c:pt idx="57">
                  <c:v>251</c:v>
                </c:pt>
                <c:pt idx="58">
                  <c:v>248.1</c:v>
                </c:pt>
                <c:pt idx="59">
                  <c:v>246.3</c:v>
                </c:pt>
                <c:pt idx="60">
                  <c:v>249.4</c:v>
                </c:pt>
                <c:pt idx="61">
                  <c:v>245</c:v>
                </c:pt>
                <c:pt idx="62">
                  <c:v>245.5</c:v>
                </c:pt>
                <c:pt idx="63">
                  <c:v>243.3</c:v>
                </c:pt>
                <c:pt idx="64">
                  <c:v>242.5</c:v>
                </c:pt>
                <c:pt idx="65">
                  <c:v>242.2</c:v>
                </c:pt>
                <c:pt idx="66">
                  <c:v>242.2</c:v>
                </c:pt>
                <c:pt idx="67">
                  <c:v>242.8</c:v>
                </c:pt>
                <c:pt idx="68">
                  <c:v>243.8</c:v>
                </c:pt>
                <c:pt idx="69">
                  <c:v>242.1</c:v>
                </c:pt>
                <c:pt idx="70">
                  <c:v>242.4</c:v>
                </c:pt>
                <c:pt idx="71">
                  <c:v>240</c:v>
                </c:pt>
                <c:pt idx="72">
                  <c:v>238.9</c:v>
                </c:pt>
                <c:pt idx="73">
                  <c:v>239.1</c:v>
                </c:pt>
                <c:pt idx="74">
                  <c:v>237.7</c:v>
                </c:pt>
                <c:pt idx="75">
                  <c:v>237.2</c:v>
                </c:pt>
                <c:pt idx="76">
                  <c:v>237.2</c:v>
                </c:pt>
                <c:pt idx="77">
                  <c:v>239.5</c:v>
                </c:pt>
                <c:pt idx="78">
                  <c:v>237.9</c:v>
                </c:pt>
                <c:pt idx="79">
                  <c:v>236</c:v>
                </c:pt>
                <c:pt idx="80">
                  <c:v>234</c:v>
                </c:pt>
                <c:pt idx="81">
                  <c:v>232.4</c:v>
                </c:pt>
                <c:pt idx="82">
                  <c:v>232.9</c:v>
                </c:pt>
                <c:pt idx="83">
                  <c:v>234.9</c:v>
                </c:pt>
                <c:pt idx="84">
                  <c:v>234.1</c:v>
                </c:pt>
                <c:pt idx="85">
                  <c:v>233.2</c:v>
                </c:pt>
                <c:pt idx="86">
                  <c:v>233.2</c:v>
                </c:pt>
                <c:pt idx="87">
                  <c:v>232.1</c:v>
                </c:pt>
                <c:pt idx="88">
                  <c:v>230.9</c:v>
                </c:pt>
                <c:pt idx="89">
                  <c:v>229.6</c:v>
                </c:pt>
                <c:pt idx="90">
                  <c:v>227.7</c:v>
                </c:pt>
                <c:pt idx="91">
                  <c:v>227.3</c:v>
                </c:pt>
                <c:pt idx="92">
                  <c:v>227.8</c:v>
                </c:pt>
                <c:pt idx="93">
                  <c:v>227.3</c:v>
                </c:pt>
                <c:pt idx="94">
                  <c:v>227.9</c:v>
                </c:pt>
                <c:pt idx="95">
                  <c:v>226.7</c:v>
                </c:pt>
                <c:pt idx="96">
                  <c:v>225.3</c:v>
                </c:pt>
                <c:pt idx="97">
                  <c:v>223.3</c:v>
                </c:pt>
                <c:pt idx="98">
                  <c:v>221.7</c:v>
                </c:pt>
                <c:pt idx="99">
                  <c:v>220.7</c:v>
                </c:pt>
                <c:pt idx="100">
                  <c:v>221.6</c:v>
                </c:pt>
                <c:pt idx="101">
                  <c:v>219.5</c:v>
                </c:pt>
                <c:pt idx="102">
                  <c:v>219.2</c:v>
                </c:pt>
                <c:pt idx="103">
                  <c:v>217.7</c:v>
                </c:pt>
                <c:pt idx="104">
                  <c:v>218.8</c:v>
                </c:pt>
                <c:pt idx="105">
                  <c:v>216.9</c:v>
                </c:pt>
                <c:pt idx="106">
                  <c:v>219.1</c:v>
                </c:pt>
                <c:pt idx="107">
                  <c:v>217.1</c:v>
                </c:pt>
                <c:pt idx="108">
                  <c:v>216.7</c:v>
                </c:pt>
                <c:pt idx="109">
                  <c:v>216.4</c:v>
                </c:pt>
                <c:pt idx="110">
                  <c:v>217.3</c:v>
                </c:pt>
                <c:pt idx="111">
                  <c:v>223.7</c:v>
                </c:pt>
                <c:pt idx="112">
                  <c:v>214.1</c:v>
                </c:pt>
                <c:pt idx="113">
                  <c:v>210.9</c:v>
                </c:pt>
                <c:pt idx="114">
                  <c:v>208.7</c:v>
                </c:pt>
                <c:pt idx="115">
                  <c:v>210.7</c:v>
                </c:pt>
                <c:pt idx="116">
                  <c:v>209.5</c:v>
                </c:pt>
                <c:pt idx="117">
                  <c:v>210.5</c:v>
                </c:pt>
                <c:pt idx="118">
                  <c:v>209.3</c:v>
                </c:pt>
                <c:pt idx="119">
                  <c:v>207.7</c:v>
                </c:pt>
                <c:pt idx="120">
                  <c:v>207.1</c:v>
                </c:pt>
                <c:pt idx="121">
                  <c:v>206.4</c:v>
                </c:pt>
                <c:pt idx="122">
                  <c:v>205.7</c:v>
                </c:pt>
                <c:pt idx="123">
                  <c:v>205.4</c:v>
                </c:pt>
                <c:pt idx="124">
                  <c:v>205.6</c:v>
                </c:pt>
                <c:pt idx="125">
                  <c:v>203.9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'Series 1 photometry'!$E$16</c:f>
              <c:strCache>
                <c:ptCount val="1"/>
                <c:pt idx="0">
                  <c:v>101755.3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'Series 1 photometry'!$L$16:$L$142</c:f>
              <c:numCache>
                <c:ptCount val="126"/>
                <c:pt idx="0">
                  <c:v>0.5801678202114999</c:v>
                </c:pt>
                <c:pt idx="1">
                  <c:v>0.580630789976567</c:v>
                </c:pt>
                <c:pt idx="2">
                  <c:v>0.5810937499627471</c:v>
                </c:pt>
                <c:pt idx="3">
                  <c:v>0.5815451401285827</c:v>
                </c:pt>
                <c:pt idx="4">
                  <c:v>0.5820196801796556</c:v>
                </c:pt>
                <c:pt idx="5">
                  <c:v>0.5824826401658356</c:v>
                </c:pt>
                <c:pt idx="6">
                  <c:v>0.5829456001520157</c:v>
                </c:pt>
                <c:pt idx="7">
                  <c:v>0.5834201402030885</c:v>
                </c:pt>
                <c:pt idx="8">
                  <c:v>0.5838946797885001</c:v>
                </c:pt>
                <c:pt idx="9">
                  <c:v>0.5843807901255786</c:v>
                </c:pt>
                <c:pt idx="10">
                  <c:v>0.5848784698173404</c:v>
                </c:pt>
                <c:pt idx="11">
                  <c:v>0.5853877300396562</c:v>
                </c:pt>
                <c:pt idx="12">
                  <c:v>0.585862270090729</c:v>
                </c:pt>
                <c:pt idx="13">
                  <c:v>0.5863136597909033</c:v>
                </c:pt>
                <c:pt idx="14">
                  <c:v>0.5867881900630891</c:v>
                </c:pt>
                <c:pt idx="15">
                  <c:v>0.5872511598281562</c:v>
                </c:pt>
                <c:pt idx="16">
                  <c:v>0.5876909699290991</c:v>
                </c:pt>
                <c:pt idx="17">
                  <c:v>0.5881655099801719</c:v>
                </c:pt>
                <c:pt idx="18">
                  <c:v>0.5886400500312448</c:v>
                </c:pt>
                <c:pt idx="19">
                  <c:v>0.5891030100174248</c:v>
                </c:pt>
                <c:pt idx="20">
                  <c:v>0.5895544001832604</c:v>
                </c:pt>
                <c:pt idx="21">
                  <c:v>0.590028939768672</c:v>
                </c:pt>
                <c:pt idx="22">
                  <c:v>0.5904919002205133</c:v>
                </c:pt>
                <c:pt idx="23">
                  <c:v>0.5909548602066934</c:v>
                </c:pt>
                <c:pt idx="24">
                  <c:v>0.5914062499068677</c:v>
                </c:pt>
                <c:pt idx="25">
                  <c:v>0.5918807899579406</c:v>
                </c:pt>
                <c:pt idx="26">
                  <c:v>0.5923437499441206</c:v>
                </c:pt>
                <c:pt idx="27">
                  <c:v>0.5928067099303007</c:v>
                </c:pt>
                <c:pt idx="28">
                  <c:v>0.5932581000961363</c:v>
                </c:pt>
                <c:pt idx="29">
                  <c:v>0.5937326401472092</c:v>
                </c:pt>
                <c:pt idx="30">
                  <c:v>0.5941956001333892</c:v>
                </c:pt>
                <c:pt idx="31">
                  <c:v>0.5946585601195693</c:v>
                </c:pt>
                <c:pt idx="32">
                  <c:v>0.5951215298846364</c:v>
                </c:pt>
                <c:pt idx="33">
                  <c:v>0.5955844898708165</c:v>
                </c:pt>
                <c:pt idx="34">
                  <c:v>0.5960590299218893</c:v>
                </c:pt>
                <c:pt idx="35">
                  <c:v>0.5965219899080694</c:v>
                </c:pt>
                <c:pt idx="36">
                  <c:v>0.596973380073905</c:v>
                </c:pt>
                <c:pt idx="37">
                  <c:v>0.5974247697740793</c:v>
                </c:pt>
                <c:pt idx="38">
                  <c:v>0.5978993098251522</c:v>
                </c:pt>
                <c:pt idx="39">
                  <c:v>0.5984201398678124</c:v>
                </c:pt>
                <c:pt idx="40">
                  <c:v>0.5988830998539925</c:v>
                </c:pt>
                <c:pt idx="41">
                  <c:v>0.5993460700847208</c:v>
                </c:pt>
                <c:pt idx="42">
                  <c:v>0.5998090300709009</c:v>
                </c:pt>
                <c:pt idx="43">
                  <c:v>0.6002604197710752</c:v>
                </c:pt>
                <c:pt idx="44">
                  <c:v>0.600734950043261</c:v>
                </c:pt>
                <c:pt idx="45">
                  <c:v>0.6011863402090967</c:v>
                </c:pt>
                <c:pt idx="46">
                  <c:v>0.6016608797945082</c:v>
                </c:pt>
                <c:pt idx="47">
                  <c:v>0.6021238397806883</c:v>
                </c:pt>
                <c:pt idx="48">
                  <c:v>0.6026331000030041</c:v>
                </c:pt>
                <c:pt idx="49">
                  <c:v>0.6030960599891841</c:v>
                </c:pt>
                <c:pt idx="50">
                  <c:v>0.603570600040257</c:v>
                </c:pt>
                <c:pt idx="51">
                  <c:v>0.6040451400913298</c:v>
                </c:pt>
                <c:pt idx="52">
                  <c:v>0.6045428197830915</c:v>
                </c:pt>
                <c:pt idx="53">
                  <c:v>0.6050636600703001</c:v>
                </c:pt>
                <c:pt idx="54">
                  <c:v>0.6055266200564802</c:v>
                </c:pt>
                <c:pt idx="55">
                  <c:v>0.6060358798131347</c:v>
                </c:pt>
                <c:pt idx="56">
                  <c:v>0.6064988397993147</c:v>
                </c:pt>
                <c:pt idx="57">
                  <c:v>0.6069733798503876</c:v>
                </c:pt>
                <c:pt idx="58">
                  <c:v>0.6074363398365676</c:v>
                </c:pt>
                <c:pt idx="59">
                  <c:v>0.607899310067296</c:v>
                </c:pt>
                <c:pt idx="60">
                  <c:v>0.6084085600450635</c:v>
                </c:pt>
                <c:pt idx="61">
                  <c:v>0.6088715298101306</c:v>
                </c:pt>
                <c:pt idx="62">
                  <c:v>0.6093229199759662</c:v>
                </c:pt>
                <c:pt idx="63">
                  <c:v>0.6097974497824907</c:v>
                </c:pt>
                <c:pt idx="64">
                  <c:v>0.6102604200132191</c:v>
                </c:pt>
                <c:pt idx="65">
                  <c:v>0.6107349498197436</c:v>
                </c:pt>
                <c:pt idx="66">
                  <c:v>0.611197920050472</c:v>
                </c:pt>
                <c:pt idx="67">
                  <c:v>0.6116493102163076</c:v>
                </c:pt>
                <c:pt idx="68">
                  <c:v>0.6121238400228322</c:v>
                </c:pt>
                <c:pt idx="69">
                  <c:v>0.6125868097878993</c:v>
                </c:pt>
                <c:pt idx="70">
                  <c:v>0.6130613400600851</c:v>
                </c:pt>
                <c:pt idx="71">
                  <c:v>0.6135011599399149</c:v>
                </c:pt>
                <c:pt idx="72">
                  <c:v>0.6139756902121007</c:v>
                </c:pt>
                <c:pt idx="73">
                  <c:v>0.6144502297975123</c:v>
                </c:pt>
                <c:pt idx="74">
                  <c:v>0.6149016199633479</c:v>
                </c:pt>
                <c:pt idx="75">
                  <c:v>0.615364579949528</c:v>
                </c:pt>
                <c:pt idx="76">
                  <c:v>0.6158391200006008</c:v>
                </c:pt>
                <c:pt idx="77">
                  <c:v>0.6162905101664364</c:v>
                </c:pt>
                <c:pt idx="78">
                  <c:v>0.6167534701526165</c:v>
                </c:pt>
                <c:pt idx="79">
                  <c:v>0.6172164399176836</c:v>
                </c:pt>
                <c:pt idx="80">
                  <c:v>0.6176678198389709</c:v>
                </c:pt>
                <c:pt idx="81">
                  <c:v>0.6181423598900437</c:v>
                </c:pt>
                <c:pt idx="82">
                  <c:v>0.6186053198762238</c:v>
                </c:pt>
                <c:pt idx="83">
                  <c:v>0.6191261601634324</c:v>
                </c:pt>
                <c:pt idx="84">
                  <c:v>0.6195891201496124</c:v>
                </c:pt>
                <c:pt idx="85">
                  <c:v>0.6200520801357925</c:v>
                </c:pt>
                <c:pt idx="86">
                  <c:v>0.6205034698359668</c:v>
                </c:pt>
                <c:pt idx="87">
                  <c:v>0.6209780098870397</c:v>
                </c:pt>
                <c:pt idx="88">
                  <c:v>0.6214525499381125</c:v>
                </c:pt>
                <c:pt idx="89">
                  <c:v>0.6219039401039481</c:v>
                </c:pt>
                <c:pt idx="90">
                  <c:v>0.6223784699104726</c:v>
                </c:pt>
                <c:pt idx="91">
                  <c:v>0.6228530099615455</c:v>
                </c:pt>
                <c:pt idx="92">
                  <c:v>0.6233159699477255</c:v>
                </c:pt>
                <c:pt idx="93">
                  <c:v>0.6237673601135612</c:v>
                </c:pt>
                <c:pt idx="94">
                  <c:v>0.6242881901562214</c:v>
                </c:pt>
                <c:pt idx="95">
                  <c:v>0.6247511599212885</c:v>
                </c:pt>
                <c:pt idx="96">
                  <c:v>0.6252256901934743</c:v>
                </c:pt>
                <c:pt idx="97">
                  <c:v>0.6256886599585414</c:v>
                </c:pt>
                <c:pt idx="98">
                  <c:v>0.6261979201808572</c:v>
                </c:pt>
                <c:pt idx="99">
                  <c:v>0.6266493098810315</c:v>
                </c:pt>
                <c:pt idx="100">
                  <c:v>0.6271238401532173</c:v>
                </c:pt>
                <c:pt idx="101">
                  <c:v>0.6275868099182844</c:v>
                </c:pt>
                <c:pt idx="102">
                  <c:v>0.6280497699044645</c:v>
                </c:pt>
                <c:pt idx="103">
                  <c:v>0.6285243099555373</c:v>
                </c:pt>
                <c:pt idx="104">
                  <c:v>0.6289756898768246</c:v>
                </c:pt>
                <c:pt idx="105">
                  <c:v>0.6295080999843776</c:v>
                </c:pt>
                <c:pt idx="106">
                  <c:v>0.6299594901502132</c:v>
                </c:pt>
                <c:pt idx="107">
                  <c:v>0.6304224501363933</c:v>
                </c:pt>
                <c:pt idx="108">
                  <c:v>0.6308854199014604</c:v>
                </c:pt>
                <c:pt idx="109">
                  <c:v>0.6313599501736462</c:v>
                </c:pt>
                <c:pt idx="110">
                  <c:v>0.6318229199387133</c:v>
                </c:pt>
                <c:pt idx="111">
                  <c:v>0.6322743101045489</c:v>
                </c:pt>
                <c:pt idx="112">
                  <c:v>0.6327488399110734</c:v>
                </c:pt>
                <c:pt idx="113">
                  <c:v>0.6332118101418018</c:v>
                </c:pt>
                <c:pt idx="114">
                  <c:v>0.6336863399483263</c:v>
                </c:pt>
                <c:pt idx="115">
                  <c:v>0.634137730114162</c:v>
                </c:pt>
                <c:pt idx="116">
                  <c:v>0.634600690100342</c:v>
                </c:pt>
                <c:pt idx="117">
                  <c:v>0.6350752301514149</c:v>
                </c:pt>
                <c:pt idx="118">
                  <c:v>0.6355150500312448</c:v>
                </c:pt>
                <c:pt idx="119">
                  <c:v>0.6359780100174248</c:v>
                </c:pt>
                <c:pt idx="120">
                  <c:v>0.6364525500684977</c:v>
                </c:pt>
                <c:pt idx="121">
                  <c:v>0.6369270798750222</c:v>
                </c:pt>
                <c:pt idx="122">
                  <c:v>0.6373900501057506</c:v>
                </c:pt>
                <c:pt idx="123">
                  <c:v>0.6378530100919306</c:v>
                </c:pt>
                <c:pt idx="124">
                  <c:v>0.6383275501430035</c:v>
                </c:pt>
                <c:pt idx="125">
                  <c:v>0.6387905101291835</c:v>
                </c:pt>
              </c:numCache>
            </c:numRef>
          </c:xVal>
          <c:yVal>
            <c:numRef>
              <c:f>'Series 1 photometry'!$E$17:$E$142</c:f>
              <c:numCache>
                <c:ptCount val="126"/>
                <c:pt idx="0">
                  <c:v>101219.3</c:v>
                </c:pt>
                <c:pt idx="1">
                  <c:v>103457.4</c:v>
                </c:pt>
                <c:pt idx="2">
                  <c:v>102462.7</c:v>
                </c:pt>
                <c:pt idx="3">
                  <c:v>103319.2</c:v>
                </c:pt>
                <c:pt idx="4">
                  <c:v>103187.5</c:v>
                </c:pt>
                <c:pt idx="5">
                  <c:v>100942.5</c:v>
                </c:pt>
                <c:pt idx="6">
                  <c:v>102728.6</c:v>
                </c:pt>
                <c:pt idx="7">
                  <c:v>101520.6</c:v>
                </c:pt>
                <c:pt idx="8">
                  <c:v>102758.4</c:v>
                </c:pt>
                <c:pt idx="9">
                  <c:v>102465.6</c:v>
                </c:pt>
                <c:pt idx="10">
                  <c:v>103423.3</c:v>
                </c:pt>
                <c:pt idx="11">
                  <c:v>105319.7</c:v>
                </c:pt>
                <c:pt idx="12">
                  <c:v>105056.6</c:v>
                </c:pt>
                <c:pt idx="13">
                  <c:v>104746.4</c:v>
                </c:pt>
                <c:pt idx="14">
                  <c:v>104132.2</c:v>
                </c:pt>
                <c:pt idx="15">
                  <c:v>104608</c:v>
                </c:pt>
                <c:pt idx="16">
                  <c:v>105332</c:v>
                </c:pt>
                <c:pt idx="17">
                  <c:v>106335.8</c:v>
                </c:pt>
                <c:pt idx="18">
                  <c:v>105610.5</c:v>
                </c:pt>
                <c:pt idx="19">
                  <c:v>106993.9</c:v>
                </c:pt>
                <c:pt idx="20">
                  <c:v>106514.6</c:v>
                </c:pt>
                <c:pt idx="21">
                  <c:v>106455.1</c:v>
                </c:pt>
                <c:pt idx="22">
                  <c:v>103969.1</c:v>
                </c:pt>
                <c:pt idx="23">
                  <c:v>105817.8</c:v>
                </c:pt>
                <c:pt idx="24">
                  <c:v>105847.2</c:v>
                </c:pt>
                <c:pt idx="25">
                  <c:v>107806</c:v>
                </c:pt>
                <c:pt idx="26">
                  <c:v>107278.2</c:v>
                </c:pt>
                <c:pt idx="27">
                  <c:v>107498.9</c:v>
                </c:pt>
                <c:pt idx="28">
                  <c:v>108290.1</c:v>
                </c:pt>
                <c:pt idx="29">
                  <c:v>107633.7</c:v>
                </c:pt>
                <c:pt idx="30">
                  <c:v>107840.2</c:v>
                </c:pt>
                <c:pt idx="31">
                  <c:v>107328.6</c:v>
                </c:pt>
                <c:pt idx="32">
                  <c:v>106789.3</c:v>
                </c:pt>
                <c:pt idx="33">
                  <c:v>105785.9</c:v>
                </c:pt>
                <c:pt idx="34">
                  <c:v>108189.1</c:v>
                </c:pt>
                <c:pt idx="35">
                  <c:v>107982.8</c:v>
                </c:pt>
                <c:pt idx="36">
                  <c:v>108471.2</c:v>
                </c:pt>
                <c:pt idx="37">
                  <c:v>108190.4</c:v>
                </c:pt>
                <c:pt idx="38">
                  <c:v>107146.9</c:v>
                </c:pt>
                <c:pt idx="39">
                  <c:v>107551.1</c:v>
                </c:pt>
                <c:pt idx="40">
                  <c:v>107204.2</c:v>
                </c:pt>
                <c:pt idx="41">
                  <c:v>108820.2</c:v>
                </c:pt>
                <c:pt idx="42">
                  <c:v>107987.1</c:v>
                </c:pt>
                <c:pt idx="43">
                  <c:v>108051</c:v>
                </c:pt>
                <c:pt idx="44">
                  <c:v>109309.6</c:v>
                </c:pt>
                <c:pt idx="45">
                  <c:v>109352.9</c:v>
                </c:pt>
                <c:pt idx="46">
                  <c:v>110433.3</c:v>
                </c:pt>
                <c:pt idx="47">
                  <c:v>109920.6</c:v>
                </c:pt>
                <c:pt idx="48">
                  <c:v>109057.5</c:v>
                </c:pt>
                <c:pt idx="49">
                  <c:v>111084.1</c:v>
                </c:pt>
                <c:pt idx="50">
                  <c:v>110991.5</c:v>
                </c:pt>
                <c:pt idx="51">
                  <c:v>111027.4</c:v>
                </c:pt>
                <c:pt idx="52">
                  <c:v>110963.9</c:v>
                </c:pt>
                <c:pt idx="53">
                  <c:v>111174.4</c:v>
                </c:pt>
                <c:pt idx="54">
                  <c:v>111252.8</c:v>
                </c:pt>
                <c:pt idx="55">
                  <c:v>111385.5</c:v>
                </c:pt>
                <c:pt idx="56">
                  <c:v>111618.9</c:v>
                </c:pt>
                <c:pt idx="57">
                  <c:v>110635.9</c:v>
                </c:pt>
                <c:pt idx="58">
                  <c:v>112632.4</c:v>
                </c:pt>
                <c:pt idx="59">
                  <c:v>110294.9</c:v>
                </c:pt>
                <c:pt idx="60">
                  <c:v>112183.1</c:v>
                </c:pt>
                <c:pt idx="61">
                  <c:v>111482.7</c:v>
                </c:pt>
                <c:pt idx="62">
                  <c:v>112726.7</c:v>
                </c:pt>
                <c:pt idx="63">
                  <c:v>112309.3</c:v>
                </c:pt>
                <c:pt idx="64">
                  <c:v>113155.2</c:v>
                </c:pt>
                <c:pt idx="65">
                  <c:v>113996.1</c:v>
                </c:pt>
                <c:pt idx="66">
                  <c:v>113283.1</c:v>
                </c:pt>
                <c:pt idx="67">
                  <c:v>112828.8</c:v>
                </c:pt>
                <c:pt idx="68">
                  <c:v>113893.2</c:v>
                </c:pt>
                <c:pt idx="69">
                  <c:v>113277.5</c:v>
                </c:pt>
                <c:pt idx="70">
                  <c:v>112910.1</c:v>
                </c:pt>
                <c:pt idx="71">
                  <c:v>113351.5</c:v>
                </c:pt>
                <c:pt idx="72">
                  <c:v>115776.1</c:v>
                </c:pt>
                <c:pt idx="73">
                  <c:v>114833.3</c:v>
                </c:pt>
                <c:pt idx="74">
                  <c:v>115183.3</c:v>
                </c:pt>
                <c:pt idx="75">
                  <c:v>114642</c:v>
                </c:pt>
                <c:pt idx="76">
                  <c:v>112874.6</c:v>
                </c:pt>
                <c:pt idx="77">
                  <c:v>115845.3</c:v>
                </c:pt>
                <c:pt idx="78">
                  <c:v>114475.1</c:v>
                </c:pt>
                <c:pt idx="79">
                  <c:v>114651</c:v>
                </c:pt>
                <c:pt idx="80">
                  <c:v>115333.1</c:v>
                </c:pt>
                <c:pt idx="81">
                  <c:v>114548.1</c:v>
                </c:pt>
                <c:pt idx="82">
                  <c:v>115904.4</c:v>
                </c:pt>
                <c:pt idx="83">
                  <c:v>115018</c:v>
                </c:pt>
                <c:pt idx="84">
                  <c:v>115875.9</c:v>
                </c:pt>
                <c:pt idx="85">
                  <c:v>114902.9</c:v>
                </c:pt>
                <c:pt idx="86">
                  <c:v>114762</c:v>
                </c:pt>
                <c:pt idx="87">
                  <c:v>115989.1</c:v>
                </c:pt>
                <c:pt idx="88">
                  <c:v>115647.7</c:v>
                </c:pt>
                <c:pt idx="89">
                  <c:v>114766</c:v>
                </c:pt>
                <c:pt idx="90">
                  <c:v>115287.9</c:v>
                </c:pt>
                <c:pt idx="91">
                  <c:v>116479.1</c:v>
                </c:pt>
                <c:pt idx="92">
                  <c:v>114319.8</c:v>
                </c:pt>
                <c:pt idx="93">
                  <c:v>114439.4</c:v>
                </c:pt>
                <c:pt idx="94">
                  <c:v>115695.1</c:v>
                </c:pt>
                <c:pt idx="95">
                  <c:v>116485.8</c:v>
                </c:pt>
                <c:pt idx="96">
                  <c:v>117348.8</c:v>
                </c:pt>
                <c:pt idx="97">
                  <c:v>118051</c:v>
                </c:pt>
                <c:pt idx="98">
                  <c:v>115959.9</c:v>
                </c:pt>
                <c:pt idx="99">
                  <c:v>117509.5</c:v>
                </c:pt>
                <c:pt idx="100">
                  <c:v>117312.4</c:v>
                </c:pt>
                <c:pt idx="101">
                  <c:v>117918.6</c:v>
                </c:pt>
                <c:pt idx="102">
                  <c:v>116990.6</c:v>
                </c:pt>
                <c:pt idx="103">
                  <c:v>117118.1</c:v>
                </c:pt>
                <c:pt idx="104">
                  <c:v>117225.8</c:v>
                </c:pt>
                <c:pt idx="105">
                  <c:v>116353.4</c:v>
                </c:pt>
                <c:pt idx="106">
                  <c:v>116727.6</c:v>
                </c:pt>
                <c:pt idx="107">
                  <c:v>118215.8</c:v>
                </c:pt>
                <c:pt idx="108">
                  <c:v>118186.4</c:v>
                </c:pt>
                <c:pt idx="109">
                  <c:v>118367.2</c:v>
                </c:pt>
                <c:pt idx="110">
                  <c:v>118033.6</c:v>
                </c:pt>
                <c:pt idx="111">
                  <c:v>118251.1</c:v>
                </c:pt>
                <c:pt idx="112">
                  <c:v>118186.1</c:v>
                </c:pt>
                <c:pt idx="113">
                  <c:v>119161</c:v>
                </c:pt>
                <c:pt idx="114">
                  <c:v>118857.7</c:v>
                </c:pt>
                <c:pt idx="115">
                  <c:v>118741.2</c:v>
                </c:pt>
                <c:pt idx="116">
                  <c:v>119268.3</c:v>
                </c:pt>
                <c:pt idx="117">
                  <c:v>119887.1</c:v>
                </c:pt>
                <c:pt idx="118">
                  <c:v>119833.7</c:v>
                </c:pt>
                <c:pt idx="119">
                  <c:v>119794.8</c:v>
                </c:pt>
                <c:pt idx="120">
                  <c:v>119701.3</c:v>
                </c:pt>
                <c:pt idx="121">
                  <c:v>119741.7</c:v>
                </c:pt>
                <c:pt idx="122">
                  <c:v>119139.8</c:v>
                </c:pt>
                <c:pt idx="123">
                  <c:v>119502.1</c:v>
                </c:pt>
                <c:pt idx="124">
                  <c:v>118940.2</c:v>
                </c:pt>
                <c:pt idx="125">
                  <c:v>118297.5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'Series 1 photometry'!$G$16</c:f>
              <c:strCache>
                <c:ptCount val="1"/>
                <c:pt idx="0">
                  <c:v>58749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'Series 1 photometry'!$L$16:$L$142</c:f>
              <c:numCache>
                <c:ptCount val="126"/>
                <c:pt idx="0">
                  <c:v>0.5801678202114999</c:v>
                </c:pt>
                <c:pt idx="1">
                  <c:v>0.580630789976567</c:v>
                </c:pt>
                <c:pt idx="2">
                  <c:v>0.5810937499627471</c:v>
                </c:pt>
                <c:pt idx="3">
                  <c:v>0.5815451401285827</c:v>
                </c:pt>
                <c:pt idx="4">
                  <c:v>0.5820196801796556</c:v>
                </c:pt>
                <c:pt idx="5">
                  <c:v>0.5824826401658356</c:v>
                </c:pt>
                <c:pt idx="6">
                  <c:v>0.5829456001520157</c:v>
                </c:pt>
                <c:pt idx="7">
                  <c:v>0.5834201402030885</c:v>
                </c:pt>
                <c:pt idx="8">
                  <c:v>0.5838946797885001</c:v>
                </c:pt>
                <c:pt idx="9">
                  <c:v>0.5843807901255786</c:v>
                </c:pt>
                <c:pt idx="10">
                  <c:v>0.5848784698173404</c:v>
                </c:pt>
                <c:pt idx="11">
                  <c:v>0.5853877300396562</c:v>
                </c:pt>
                <c:pt idx="12">
                  <c:v>0.585862270090729</c:v>
                </c:pt>
                <c:pt idx="13">
                  <c:v>0.5863136597909033</c:v>
                </c:pt>
                <c:pt idx="14">
                  <c:v>0.5867881900630891</c:v>
                </c:pt>
                <c:pt idx="15">
                  <c:v>0.5872511598281562</c:v>
                </c:pt>
                <c:pt idx="16">
                  <c:v>0.5876909699290991</c:v>
                </c:pt>
                <c:pt idx="17">
                  <c:v>0.5881655099801719</c:v>
                </c:pt>
                <c:pt idx="18">
                  <c:v>0.5886400500312448</c:v>
                </c:pt>
                <c:pt idx="19">
                  <c:v>0.5891030100174248</c:v>
                </c:pt>
                <c:pt idx="20">
                  <c:v>0.5895544001832604</c:v>
                </c:pt>
                <c:pt idx="21">
                  <c:v>0.590028939768672</c:v>
                </c:pt>
                <c:pt idx="22">
                  <c:v>0.5904919002205133</c:v>
                </c:pt>
                <c:pt idx="23">
                  <c:v>0.5909548602066934</c:v>
                </c:pt>
                <c:pt idx="24">
                  <c:v>0.5914062499068677</c:v>
                </c:pt>
                <c:pt idx="25">
                  <c:v>0.5918807899579406</c:v>
                </c:pt>
                <c:pt idx="26">
                  <c:v>0.5923437499441206</c:v>
                </c:pt>
                <c:pt idx="27">
                  <c:v>0.5928067099303007</c:v>
                </c:pt>
                <c:pt idx="28">
                  <c:v>0.5932581000961363</c:v>
                </c:pt>
                <c:pt idx="29">
                  <c:v>0.5937326401472092</c:v>
                </c:pt>
                <c:pt idx="30">
                  <c:v>0.5941956001333892</c:v>
                </c:pt>
                <c:pt idx="31">
                  <c:v>0.5946585601195693</c:v>
                </c:pt>
                <c:pt idx="32">
                  <c:v>0.5951215298846364</c:v>
                </c:pt>
                <c:pt idx="33">
                  <c:v>0.5955844898708165</c:v>
                </c:pt>
                <c:pt idx="34">
                  <c:v>0.5960590299218893</c:v>
                </c:pt>
                <c:pt idx="35">
                  <c:v>0.5965219899080694</c:v>
                </c:pt>
                <c:pt idx="36">
                  <c:v>0.596973380073905</c:v>
                </c:pt>
                <c:pt idx="37">
                  <c:v>0.5974247697740793</c:v>
                </c:pt>
                <c:pt idx="38">
                  <c:v>0.5978993098251522</c:v>
                </c:pt>
                <c:pt idx="39">
                  <c:v>0.5984201398678124</c:v>
                </c:pt>
                <c:pt idx="40">
                  <c:v>0.5988830998539925</c:v>
                </c:pt>
                <c:pt idx="41">
                  <c:v>0.5993460700847208</c:v>
                </c:pt>
                <c:pt idx="42">
                  <c:v>0.5998090300709009</c:v>
                </c:pt>
                <c:pt idx="43">
                  <c:v>0.6002604197710752</c:v>
                </c:pt>
                <c:pt idx="44">
                  <c:v>0.600734950043261</c:v>
                </c:pt>
                <c:pt idx="45">
                  <c:v>0.6011863402090967</c:v>
                </c:pt>
                <c:pt idx="46">
                  <c:v>0.6016608797945082</c:v>
                </c:pt>
                <c:pt idx="47">
                  <c:v>0.6021238397806883</c:v>
                </c:pt>
                <c:pt idx="48">
                  <c:v>0.6026331000030041</c:v>
                </c:pt>
                <c:pt idx="49">
                  <c:v>0.6030960599891841</c:v>
                </c:pt>
                <c:pt idx="50">
                  <c:v>0.603570600040257</c:v>
                </c:pt>
                <c:pt idx="51">
                  <c:v>0.6040451400913298</c:v>
                </c:pt>
                <c:pt idx="52">
                  <c:v>0.6045428197830915</c:v>
                </c:pt>
                <c:pt idx="53">
                  <c:v>0.6050636600703001</c:v>
                </c:pt>
                <c:pt idx="54">
                  <c:v>0.6055266200564802</c:v>
                </c:pt>
                <c:pt idx="55">
                  <c:v>0.6060358798131347</c:v>
                </c:pt>
                <c:pt idx="56">
                  <c:v>0.6064988397993147</c:v>
                </c:pt>
                <c:pt idx="57">
                  <c:v>0.6069733798503876</c:v>
                </c:pt>
                <c:pt idx="58">
                  <c:v>0.6074363398365676</c:v>
                </c:pt>
                <c:pt idx="59">
                  <c:v>0.607899310067296</c:v>
                </c:pt>
                <c:pt idx="60">
                  <c:v>0.6084085600450635</c:v>
                </c:pt>
                <c:pt idx="61">
                  <c:v>0.6088715298101306</c:v>
                </c:pt>
                <c:pt idx="62">
                  <c:v>0.6093229199759662</c:v>
                </c:pt>
                <c:pt idx="63">
                  <c:v>0.6097974497824907</c:v>
                </c:pt>
                <c:pt idx="64">
                  <c:v>0.6102604200132191</c:v>
                </c:pt>
                <c:pt idx="65">
                  <c:v>0.6107349498197436</c:v>
                </c:pt>
                <c:pt idx="66">
                  <c:v>0.611197920050472</c:v>
                </c:pt>
                <c:pt idx="67">
                  <c:v>0.6116493102163076</c:v>
                </c:pt>
                <c:pt idx="68">
                  <c:v>0.6121238400228322</c:v>
                </c:pt>
                <c:pt idx="69">
                  <c:v>0.6125868097878993</c:v>
                </c:pt>
                <c:pt idx="70">
                  <c:v>0.6130613400600851</c:v>
                </c:pt>
                <c:pt idx="71">
                  <c:v>0.6135011599399149</c:v>
                </c:pt>
                <c:pt idx="72">
                  <c:v>0.6139756902121007</c:v>
                </c:pt>
                <c:pt idx="73">
                  <c:v>0.6144502297975123</c:v>
                </c:pt>
                <c:pt idx="74">
                  <c:v>0.6149016199633479</c:v>
                </c:pt>
                <c:pt idx="75">
                  <c:v>0.615364579949528</c:v>
                </c:pt>
                <c:pt idx="76">
                  <c:v>0.6158391200006008</c:v>
                </c:pt>
                <c:pt idx="77">
                  <c:v>0.6162905101664364</c:v>
                </c:pt>
                <c:pt idx="78">
                  <c:v>0.6167534701526165</c:v>
                </c:pt>
                <c:pt idx="79">
                  <c:v>0.6172164399176836</c:v>
                </c:pt>
                <c:pt idx="80">
                  <c:v>0.6176678198389709</c:v>
                </c:pt>
                <c:pt idx="81">
                  <c:v>0.6181423598900437</c:v>
                </c:pt>
                <c:pt idx="82">
                  <c:v>0.6186053198762238</c:v>
                </c:pt>
                <c:pt idx="83">
                  <c:v>0.6191261601634324</c:v>
                </c:pt>
                <c:pt idx="84">
                  <c:v>0.6195891201496124</c:v>
                </c:pt>
                <c:pt idx="85">
                  <c:v>0.6200520801357925</c:v>
                </c:pt>
                <c:pt idx="86">
                  <c:v>0.6205034698359668</c:v>
                </c:pt>
                <c:pt idx="87">
                  <c:v>0.6209780098870397</c:v>
                </c:pt>
                <c:pt idx="88">
                  <c:v>0.6214525499381125</c:v>
                </c:pt>
                <c:pt idx="89">
                  <c:v>0.6219039401039481</c:v>
                </c:pt>
                <c:pt idx="90">
                  <c:v>0.6223784699104726</c:v>
                </c:pt>
                <c:pt idx="91">
                  <c:v>0.6228530099615455</c:v>
                </c:pt>
                <c:pt idx="92">
                  <c:v>0.6233159699477255</c:v>
                </c:pt>
                <c:pt idx="93">
                  <c:v>0.6237673601135612</c:v>
                </c:pt>
                <c:pt idx="94">
                  <c:v>0.6242881901562214</c:v>
                </c:pt>
                <c:pt idx="95">
                  <c:v>0.6247511599212885</c:v>
                </c:pt>
                <c:pt idx="96">
                  <c:v>0.6252256901934743</c:v>
                </c:pt>
                <c:pt idx="97">
                  <c:v>0.6256886599585414</c:v>
                </c:pt>
                <c:pt idx="98">
                  <c:v>0.6261979201808572</c:v>
                </c:pt>
                <c:pt idx="99">
                  <c:v>0.6266493098810315</c:v>
                </c:pt>
                <c:pt idx="100">
                  <c:v>0.6271238401532173</c:v>
                </c:pt>
                <c:pt idx="101">
                  <c:v>0.6275868099182844</c:v>
                </c:pt>
                <c:pt idx="102">
                  <c:v>0.6280497699044645</c:v>
                </c:pt>
                <c:pt idx="103">
                  <c:v>0.6285243099555373</c:v>
                </c:pt>
                <c:pt idx="104">
                  <c:v>0.6289756898768246</c:v>
                </c:pt>
                <c:pt idx="105">
                  <c:v>0.6295080999843776</c:v>
                </c:pt>
                <c:pt idx="106">
                  <c:v>0.6299594901502132</c:v>
                </c:pt>
                <c:pt idx="107">
                  <c:v>0.6304224501363933</c:v>
                </c:pt>
                <c:pt idx="108">
                  <c:v>0.6308854199014604</c:v>
                </c:pt>
                <c:pt idx="109">
                  <c:v>0.6313599501736462</c:v>
                </c:pt>
                <c:pt idx="110">
                  <c:v>0.6318229199387133</c:v>
                </c:pt>
                <c:pt idx="111">
                  <c:v>0.6322743101045489</c:v>
                </c:pt>
                <c:pt idx="112">
                  <c:v>0.6327488399110734</c:v>
                </c:pt>
                <c:pt idx="113">
                  <c:v>0.6332118101418018</c:v>
                </c:pt>
                <c:pt idx="114">
                  <c:v>0.6336863399483263</c:v>
                </c:pt>
                <c:pt idx="115">
                  <c:v>0.634137730114162</c:v>
                </c:pt>
                <c:pt idx="116">
                  <c:v>0.634600690100342</c:v>
                </c:pt>
                <c:pt idx="117">
                  <c:v>0.6350752301514149</c:v>
                </c:pt>
                <c:pt idx="118">
                  <c:v>0.6355150500312448</c:v>
                </c:pt>
                <c:pt idx="119">
                  <c:v>0.6359780100174248</c:v>
                </c:pt>
                <c:pt idx="120">
                  <c:v>0.6364525500684977</c:v>
                </c:pt>
                <c:pt idx="121">
                  <c:v>0.6369270798750222</c:v>
                </c:pt>
                <c:pt idx="122">
                  <c:v>0.6373900501057506</c:v>
                </c:pt>
                <c:pt idx="123">
                  <c:v>0.6378530100919306</c:v>
                </c:pt>
                <c:pt idx="124">
                  <c:v>0.6383275501430035</c:v>
                </c:pt>
                <c:pt idx="125">
                  <c:v>0.6387905101291835</c:v>
                </c:pt>
              </c:numCache>
            </c:numRef>
          </c:xVal>
          <c:yVal>
            <c:numRef>
              <c:f>'Series 1 photometry'!$G$17:$G$142</c:f>
              <c:numCache>
                <c:ptCount val="126"/>
                <c:pt idx="0">
                  <c:v>58860.2</c:v>
                </c:pt>
                <c:pt idx="1">
                  <c:v>58080.4</c:v>
                </c:pt>
                <c:pt idx="2">
                  <c:v>58086.7</c:v>
                </c:pt>
                <c:pt idx="3">
                  <c:v>58698.4</c:v>
                </c:pt>
                <c:pt idx="4">
                  <c:v>59037.2</c:v>
                </c:pt>
                <c:pt idx="5">
                  <c:v>59230.5</c:v>
                </c:pt>
                <c:pt idx="6">
                  <c:v>61678.8</c:v>
                </c:pt>
                <c:pt idx="7">
                  <c:v>62457.8</c:v>
                </c:pt>
                <c:pt idx="8">
                  <c:v>64982.8</c:v>
                </c:pt>
                <c:pt idx="9">
                  <c:v>65546</c:v>
                </c:pt>
                <c:pt idx="10">
                  <c:v>63718</c:v>
                </c:pt>
                <c:pt idx="11">
                  <c:v>64983.1</c:v>
                </c:pt>
                <c:pt idx="12">
                  <c:v>68665.1</c:v>
                </c:pt>
                <c:pt idx="13">
                  <c:v>70321.2</c:v>
                </c:pt>
                <c:pt idx="14">
                  <c:v>67077.3</c:v>
                </c:pt>
                <c:pt idx="15">
                  <c:v>66290.1</c:v>
                </c:pt>
                <c:pt idx="16">
                  <c:v>65257.1</c:v>
                </c:pt>
                <c:pt idx="17">
                  <c:v>64877.6</c:v>
                </c:pt>
                <c:pt idx="18">
                  <c:v>63449.1</c:v>
                </c:pt>
                <c:pt idx="19">
                  <c:v>65152.2</c:v>
                </c:pt>
                <c:pt idx="20">
                  <c:v>64937.3</c:v>
                </c:pt>
                <c:pt idx="21">
                  <c:v>69169.7</c:v>
                </c:pt>
                <c:pt idx="22">
                  <c:v>68761.7</c:v>
                </c:pt>
                <c:pt idx="23">
                  <c:v>69528.4</c:v>
                </c:pt>
                <c:pt idx="24">
                  <c:v>68119.5</c:v>
                </c:pt>
                <c:pt idx="25">
                  <c:v>67135.8</c:v>
                </c:pt>
                <c:pt idx="26">
                  <c:v>65269.5</c:v>
                </c:pt>
                <c:pt idx="27">
                  <c:v>67157.5</c:v>
                </c:pt>
                <c:pt idx="28">
                  <c:v>68171.7</c:v>
                </c:pt>
                <c:pt idx="29">
                  <c:v>70374.7</c:v>
                </c:pt>
                <c:pt idx="30">
                  <c:v>72649.5</c:v>
                </c:pt>
                <c:pt idx="31">
                  <c:v>72666.4</c:v>
                </c:pt>
                <c:pt idx="32">
                  <c:v>74752.3</c:v>
                </c:pt>
                <c:pt idx="33">
                  <c:v>71915.4</c:v>
                </c:pt>
                <c:pt idx="34">
                  <c:v>69736.8</c:v>
                </c:pt>
                <c:pt idx="35">
                  <c:v>65341</c:v>
                </c:pt>
                <c:pt idx="36">
                  <c:v>64407.7</c:v>
                </c:pt>
                <c:pt idx="37">
                  <c:v>63793.8</c:v>
                </c:pt>
                <c:pt idx="38">
                  <c:v>64605.5</c:v>
                </c:pt>
                <c:pt idx="39">
                  <c:v>65929.2</c:v>
                </c:pt>
                <c:pt idx="40">
                  <c:v>66997.4</c:v>
                </c:pt>
                <c:pt idx="41">
                  <c:v>66412.9</c:v>
                </c:pt>
                <c:pt idx="42">
                  <c:v>66881.7</c:v>
                </c:pt>
                <c:pt idx="43">
                  <c:v>66525.7</c:v>
                </c:pt>
                <c:pt idx="44">
                  <c:v>66829.7</c:v>
                </c:pt>
                <c:pt idx="45">
                  <c:v>66436.5</c:v>
                </c:pt>
                <c:pt idx="46">
                  <c:v>66306.2</c:v>
                </c:pt>
                <c:pt idx="47">
                  <c:v>67993.6</c:v>
                </c:pt>
                <c:pt idx="48">
                  <c:v>71321.1</c:v>
                </c:pt>
                <c:pt idx="49">
                  <c:v>72978.4</c:v>
                </c:pt>
                <c:pt idx="50">
                  <c:v>70257.1</c:v>
                </c:pt>
                <c:pt idx="51">
                  <c:v>72701.5</c:v>
                </c:pt>
                <c:pt idx="52">
                  <c:v>68861.2</c:v>
                </c:pt>
                <c:pt idx="53">
                  <c:v>66823.9</c:v>
                </c:pt>
                <c:pt idx="54">
                  <c:v>68631.3</c:v>
                </c:pt>
                <c:pt idx="55">
                  <c:v>71757.3</c:v>
                </c:pt>
                <c:pt idx="56">
                  <c:v>74949.8</c:v>
                </c:pt>
                <c:pt idx="57">
                  <c:v>77641.2</c:v>
                </c:pt>
                <c:pt idx="58">
                  <c:v>80607.3</c:v>
                </c:pt>
                <c:pt idx="59">
                  <c:v>75136.7</c:v>
                </c:pt>
                <c:pt idx="60">
                  <c:v>73609.6</c:v>
                </c:pt>
                <c:pt idx="61">
                  <c:v>72867.8</c:v>
                </c:pt>
                <c:pt idx="62">
                  <c:v>74131.2</c:v>
                </c:pt>
                <c:pt idx="63">
                  <c:v>73817</c:v>
                </c:pt>
                <c:pt idx="64">
                  <c:v>74727.1</c:v>
                </c:pt>
                <c:pt idx="65">
                  <c:v>74416</c:v>
                </c:pt>
                <c:pt idx="66">
                  <c:v>76444.8</c:v>
                </c:pt>
                <c:pt idx="67">
                  <c:v>77259.7</c:v>
                </c:pt>
                <c:pt idx="68">
                  <c:v>78269.2</c:v>
                </c:pt>
                <c:pt idx="69">
                  <c:v>78789.3</c:v>
                </c:pt>
                <c:pt idx="70">
                  <c:v>78718.4</c:v>
                </c:pt>
                <c:pt idx="71">
                  <c:v>82551.3</c:v>
                </c:pt>
                <c:pt idx="72">
                  <c:v>81337.4</c:v>
                </c:pt>
                <c:pt idx="73">
                  <c:v>77683.6</c:v>
                </c:pt>
                <c:pt idx="74">
                  <c:v>77085.6</c:v>
                </c:pt>
                <c:pt idx="75">
                  <c:v>81018.2</c:v>
                </c:pt>
                <c:pt idx="76">
                  <c:v>80118.8</c:v>
                </c:pt>
                <c:pt idx="77">
                  <c:v>77461.7</c:v>
                </c:pt>
                <c:pt idx="78">
                  <c:v>77697</c:v>
                </c:pt>
                <c:pt idx="79">
                  <c:v>74294.3</c:v>
                </c:pt>
                <c:pt idx="80">
                  <c:v>74214.9</c:v>
                </c:pt>
                <c:pt idx="81">
                  <c:v>72823.1</c:v>
                </c:pt>
                <c:pt idx="82">
                  <c:v>74319.9</c:v>
                </c:pt>
                <c:pt idx="83">
                  <c:v>73750.8</c:v>
                </c:pt>
                <c:pt idx="84">
                  <c:v>74218.8</c:v>
                </c:pt>
                <c:pt idx="85">
                  <c:v>74345.6</c:v>
                </c:pt>
                <c:pt idx="86">
                  <c:v>75920.5</c:v>
                </c:pt>
                <c:pt idx="87">
                  <c:v>77793.6</c:v>
                </c:pt>
                <c:pt idx="88">
                  <c:v>80239.6</c:v>
                </c:pt>
                <c:pt idx="89">
                  <c:v>79475.4</c:v>
                </c:pt>
                <c:pt idx="90">
                  <c:v>78846.8</c:v>
                </c:pt>
                <c:pt idx="91">
                  <c:v>76217.8</c:v>
                </c:pt>
                <c:pt idx="92">
                  <c:v>76004.7</c:v>
                </c:pt>
                <c:pt idx="93">
                  <c:v>77904.9</c:v>
                </c:pt>
                <c:pt idx="94">
                  <c:v>79768.4</c:v>
                </c:pt>
                <c:pt idx="95">
                  <c:v>80343.9</c:v>
                </c:pt>
                <c:pt idx="96">
                  <c:v>80152.7</c:v>
                </c:pt>
                <c:pt idx="97">
                  <c:v>76788.8</c:v>
                </c:pt>
                <c:pt idx="98">
                  <c:v>73934.9</c:v>
                </c:pt>
                <c:pt idx="99">
                  <c:v>72091.9</c:v>
                </c:pt>
                <c:pt idx="100">
                  <c:v>71432.3</c:v>
                </c:pt>
                <c:pt idx="101">
                  <c:v>70148.8</c:v>
                </c:pt>
                <c:pt idx="102">
                  <c:v>69910.4</c:v>
                </c:pt>
                <c:pt idx="103">
                  <c:v>69783.8</c:v>
                </c:pt>
                <c:pt idx="104">
                  <c:v>70917.8</c:v>
                </c:pt>
                <c:pt idx="105">
                  <c:v>72706.5</c:v>
                </c:pt>
                <c:pt idx="106">
                  <c:v>73127.8</c:v>
                </c:pt>
                <c:pt idx="107">
                  <c:v>74469.8</c:v>
                </c:pt>
                <c:pt idx="108">
                  <c:v>74417.4</c:v>
                </c:pt>
                <c:pt idx="109">
                  <c:v>74778.6</c:v>
                </c:pt>
                <c:pt idx="110">
                  <c:v>74916.7</c:v>
                </c:pt>
                <c:pt idx="111">
                  <c:v>73433</c:v>
                </c:pt>
                <c:pt idx="112">
                  <c:v>76012.5</c:v>
                </c:pt>
                <c:pt idx="113">
                  <c:v>78102.3</c:v>
                </c:pt>
                <c:pt idx="114">
                  <c:v>80637.8</c:v>
                </c:pt>
                <c:pt idx="115">
                  <c:v>79439</c:v>
                </c:pt>
                <c:pt idx="116">
                  <c:v>80046.7</c:v>
                </c:pt>
                <c:pt idx="117">
                  <c:v>80916.7</c:v>
                </c:pt>
                <c:pt idx="118">
                  <c:v>83727.7</c:v>
                </c:pt>
                <c:pt idx="119">
                  <c:v>82852.7</c:v>
                </c:pt>
                <c:pt idx="120">
                  <c:v>80613.3</c:v>
                </c:pt>
                <c:pt idx="121">
                  <c:v>80462.1</c:v>
                </c:pt>
                <c:pt idx="122">
                  <c:v>78430.2</c:v>
                </c:pt>
                <c:pt idx="123">
                  <c:v>78326.5</c:v>
                </c:pt>
                <c:pt idx="124">
                  <c:v>80858</c:v>
                </c:pt>
                <c:pt idx="125">
                  <c:v>82622.3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'Series 1 photometry'!$I$16</c:f>
              <c:strCache>
                <c:ptCount val="1"/>
                <c:pt idx="0">
                  <c:v>41635.6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'Series 1 photometry'!$L$16:$L$142</c:f>
              <c:numCache>
                <c:ptCount val="126"/>
                <c:pt idx="0">
                  <c:v>0.5801678202114999</c:v>
                </c:pt>
                <c:pt idx="1">
                  <c:v>0.580630789976567</c:v>
                </c:pt>
                <c:pt idx="2">
                  <c:v>0.5810937499627471</c:v>
                </c:pt>
                <c:pt idx="3">
                  <c:v>0.5815451401285827</c:v>
                </c:pt>
                <c:pt idx="4">
                  <c:v>0.5820196801796556</c:v>
                </c:pt>
                <c:pt idx="5">
                  <c:v>0.5824826401658356</c:v>
                </c:pt>
                <c:pt idx="6">
                  <c:v>0.5829456001520157</c:v>
                </c:pt>
                <c:pt idx="7">
                  <c:v>0.5834201402030885</c:v>
                </c:pt>
                <c:pt idx="8">
                  <c:v>0.5838946797885001</c:v>
                </c:pt>
                <c:pt idx="9">
                  <c:v>0.5843807901255786</c:v>
                </c:pt>
                <c:pt idx="10">
                  <c:v>0.5848784698173404</c:v>
                </c:pt>
                <c:pt idx="11">
                  <c:v>0.5853877300396562</c:v>
                </c:pt>
                <c:pt idx="12">
                  <c:v>0.585862270090729</c:v>
                </c:pt>
                <c:pt idx="13">
                  <c:v>0.5863136597909033</c:v>
                </c:pt>
                <c:pt idx="14">
                  <c:v>0.5867881900630891</c:v>
                </c:pt>
                <c:pt idx="15">
                  <c:v>0.5872511598281562</c:v>
                </c:pt>
                <c:pt idx="16">
                  <c:v>0.5876909699290991</c:v>
                </c:pt>
                <c:pt idx="17">
                  <c:v>0.5881655099801719</c:v>
                </c:pt>
                <c:pt idx="18">
                  <c:v>0.5886400500312448</c:v>
                </c:pt>
                <c:pt idx="19">
                  <c:v>0.5891030100174248</c:v>
                </c:pt>
                <c:pt idx="20">
                  <c:v>0.5895544001832604</c:v>
                </c:pt>
                <c:pt idx="21">
                  <c:v>0.590028939768672</c:v>
                </c:pt>
                <c:pt idx="22">
                  <c:v>0.5904919002205133</c:v>
                </c:pt>
                <c:pt idx="23">
                  <c:v>0.5909548602066934</c:v>
                </c:pt>
                <c:pt idx="24">
                  <c:v>0.5914062499068677</c:v>
                </c:pt>
                <c:pt idx="25">
                  <c:v>0.5918807899579406</c:v>
                </c:pt>
                <c:pt idx="26">
                  <c:v>0.5923437499441206</c:v>
                </c:pt>
                <c:pt idx="27">
                  <c:v>0.5928067099303007</c:v>
                </c:pt>
                <c:pt idx="28">
                  <c:v>0.5932581000961363</c:v>
                </c:pt>
                <c:pt idx="29">
                  <c:v>0.5937326401472092</c:v>
                </c:pt>
                <c:pt idx="30">
                  <c:v>0.5941956001333892</c:v>
                </c:pt>
                <c:pt idx="31">
                  <c:v>0.5946585601195693</c:v>
                </c:pt>
                <c:pt idx="32">
                  <c:v>0.5951215298846364</c:v>
                </c:pt>
                <c:pt idx="33">
                  <c:v>0.5955844898708165</c:v>
                </c:pt>
                <c:pt idx="34">
                  <c:v>0.5960590299218893</c:v>
                </c:pt>
                <c:pt idx="35">
                  <c:v>0.5965219899080694</c:v>
                </c:pt>
                <c:pt idx="36">
                  <c:v>0.596973380073905</c:v>
                </c:pt>
                <c:pt idx="37">
                  <c:v>0.5974247697740793</c:v>
                </c:pt>
                <c:pt idx="38">
                  <c:v>0.5978993098251522</c:v>
                </c:pt>
                <c:pt idx="39">
                  <c:v>0.5984201398678124</c:v>
                </c:pt>
                <c:pt idx="40">
                  <c:v>0.5988830998539925</c:v>
                </c:pt>
                <c:pt idx="41">
                  <c:v>0.5993460700847208</c:v>
                </c:pt>
                <c:pt idx="42">
                  <c:v>0.5998090300709009</c:v>
                </c:pt>
                <c:pt idx="43">
                  <c:v>0.6002604197710752</c:v>
                </c:pt>
                <c:pt idx="44">
                  <c:v>0.600734950043261</c:v>
                </c:pt>
                <c:pt idx="45">
                  <c:v>0.6011863402090967</c:v>
                </c:pt>
                <c:pt idx="46">
                  <c:v>0.6016608797945082</c:v>
                </c:pt>
                <c:pt idx="47">
                  <c:v>0.6021238397806883</c:v>
                </c:pt>
                <c:pt idx="48">
                  <c:v>0.6026331000030041</c:v>
                </c:pt>
                <c:pt idx="49">
                  <c:v>0.6030960599891841</c:v>
                </c:pt>
                <c:pt idx="50">
                  <c:v>0.603570600040257</c:v>
                </c:pt>
                <c:pt idx="51">
                  <c:v>0.6040451400913298</c:v>
                </c:pt>
                <c:pt idx="52">
                  <c:v>0.6045428197830915</c:v>
                </c:pt>
                <c:pt idx="53">
                  <c:v>0.6050636600703001</c:v>
                </c:pt>
                <c:pt idx="54">
                  <c:v>0.6055266200564802</c:v>
                </c:pt>
                <c:pt idx="55">
                  <c:v>0.6060358798131347</c:v>
                </c:pt>
                <c:pt idx="56">
                  <c:v>0.6064988397993147</c:v>
                </c:pt>
                <c:pt idx="57">
                  <c:v>0.6069733798503876</c:v>
                </c:pt>
                <c:pt idx="58">
                  <c:v>0.6074363398365676</c:v>
                </c:pt>
                <c:pt idx="59">
                  <c:v>0.607899310067296</c:v>
                </c:pt>
                <c:pt idx="60">
                  <c:v>0.6084085600450635</c:v>
                </c:pt>
                <c:pt idx="61">
                  <c:v>0.6088715298101306</c:v>
                </c:pt>
                <c:pt idx="62">
                  <c:v>0.6093229199759662</c:v>
                </c:pt>
                <c:pt idx="63">
                  <c:v>0.6097974497824907</c:v>
                </c:pt>
                <c:pt idx="64">
                  <c:v>0.6102604200132191</c:v>
                </c:pt>
                <c:pt idx="65">
                  <c:v>0.6107349498197436</c:v>
                </c:pt>
                <c:pt idx="66">
                  <c:v>0.611197920050472</c:v>
                </c:pt>
                <c:pt idx="67">
                  <c:v>0.6116493102163076</c:v>
                </c:pt>
                <c:pt idx="68">
                  <c:v>0.6121238400228322</c:v>
                </c:pt>
                <c:pt idx="69">
                  <c:v>0.6125868097878993</c:v>
                </c:pt>
                <c:pt idx="70">
                  <c:v>0.6130613400600851</c:v>
                </c:pt>
                <c:pt idx="71">
                  <c:v>0.6135011599399149</c:v>
                </c:pt>
                <c:pt idx="72">
                  <c:v>0.6139756902121007</c:v>
                </c:pt>
                <c:pt idx="73">
                  <c:v>0.6144502297975123</c:v>
                </c:pt>
                <c:pt idx="74">
                  <c:v>0.6149016199633479</c:v>
                </c:pt>
                <c:pt idx="75">
                  <c:v>0.615364579949528</c:v>
                </c:pt>
                <c:pt idx="76">
                  <c:v>0.6158391200006008</c:v>
                </c:pt>
                <c:pt idx="77">
                  <c:v>0.6162905101664364</c:v>
                </c:pt>
                <c:pt idx="78">
                  <c:v>0.6167534701526165</c:v>
                </c:pt>
                <c:pt idx="79">
                  <c:v>0.6172164399176836</c:v>
                </c:pt>
                <c:pt idx="80">
                  <c:v>0.6176678198389709</c:v>
                </c:pt>
                <c:pt idx="81">
                  <c:v>0.6181423598900437</c:v>
                </c:pt>
                <c:pt idx="82">
                  <c:v>0.6186053198762238</c:v>
                </c:pt>
                <c:pt idx="83">
                  <c:v>0.6191261601634324</c:v>
                </c:pt>
                <c:pt idx="84">
                  <c:v>0.6195891201496124</c:v>
                </c:pt>
                <c:pt idx="85">
                  <c:v>0.6200520801357925</c:v>
                </c:pt>
                <c:pt idx="86">
                  <c:v>0.6205034698359668</c:v>
                </c:pt>
                <c:pt idx="87">
                  <c:v>0.6209780098870397</c:v>
                </c:pt>
                <c:pt idx="88">
                  <c:v>0.6214525499381125</c:v>
                </c:pt>
                <c:pt idx="89">
                  <c:v>0.6219039401039481</c:v>
                </c:pt>
                <c:pt idx="90">
                  <c:v>0.6223784699104726</c:v>
                </c:pt>
                <c:pt idx="91">
                  <c:v>0.6228530099615455</c:v>
                </c:pt>
                <c:pt idx="92">
                  <c:v>0.6233159699477255</c:v>
                </c:pt>
                <c:pt idx="93">
                  <c:v>0.6237673601135612</c:v>
                </c:pt>
                <c:pt idx="94">
                  <c:v>0.6242881901562214</c:v>
                </c:pt>
                <c:pt idx="95">
                  <c:v>0.6247511599212885</c:v>
                </c:pt>
                <c:pt idx="96">
                  <c:v>0.6252256901934743</c:v>
                </c:pt>
                <c:pt idx="97">
                  <c:v>0.6256886599585414</c:v>
                </c:pt>
                <c:pt idx="98">
                  <c:v>0.6261979201808572</c:v>
                </c:pt>
                <c:pt idx="99">
                  <c:v>0.6266493098810315</c:v>
                </c:pt>
                <c:pt idx="100">
                  <c:v>0.6271238401532173</c:v>
                </c:pt>
                <c:pt idx="101">
                  <c:v>0.6275868099182844</c:v>
                </c:pt>
                <c:pt idx="102">
                  <c:v>0.6280497699044645</c:v>
                </c:pt>
                <c:pt idx="103">
                  <c:v>0.6285243099555373</c:v>
                </c:pt>
                <c:pt idx="104">
                  <c:v>0.6289756898768246</c:v>
                </c:pt>
                <c:pt idx="105">
                  <c:v>0.6295080999843776</c:v>
                </c:pt>
                <c:pt idx="106">
                  <c:v>0.6299594901502132</c:v>
                </c:pt>
                <c:pt idx="107">
                  <c:v>0.6304224501363933</c:v>
                </c:pt>
                <c:pt idx="108">
                  <c:v>0.6308854199014604</c:v>
                </c:pt>
                <c:pt idx="109">
                  <c:v>0.6313599501736462</c:v>
                </c:pt>
                <c:pt idx="110">
                  <c:v>0.6318229199387133</c:v>
                </c:pt>
                <c:pt idx="111">
                  <c:v>0.6322743101045489</c:v>
                </c:pt>
                <c:pt idx="112">
                  <c:v>0.6327488399110734</c:v>
                </c:pt>
                <c:pt idx="113">
                  <c:v>0.6332118101418018</c:v>
                </c:pt>
                <c:pt idx="114">
                  <c:v>0.6336863399483263</c:v>
                </c:pt>
                <c:pt idx="115">
                  <c:v>0.634137730114162</c:v>
                </c:pt>
                <c:pt idx="116">
                  <c:v>0.634600690100342</c:v>
                </c:pt>
                <c:pt idx="117">
                  <c:v>0.6350752301514149</c:v>
                </c:pt>
                <c:pt idx="118">
                  <c:v>0.6355150500312448</c:v>
                </c:pt>
                <c:pt idx="119">
                  <c:v>0.6359780100174248</c:v>
                </c:pt>
                <c:pt idx="120">
                  <c:v>0.6364525500684977</c:v>
                </c:pt>
                <c:pt idx="121">
                  <c:v>0.6369270798750222</c:v>
                </c:pt>
                <c:pt idx="122">
                  <c:v>0.6373900501057506</c:v>
                </c:pt>
                <c:pt idx="123">
                  <c:v>0.6378530100919306</c:v>
                </c:pt>
                <c:pt idx="124">
                  <c:v>0.6383275501430035</c:v>
                </c:pt>
                <c:pt idx="125">
                  <c:v>0.6387905101291835</c:v>
                </c:pt>
              </c:numCache>
            </c:numRef>
          </c:xVal>
          <c:yVal>
            <c:numRef>
              <c:f>'Series 1 photometry'!$I$17:$I$142</c:f>
              <c:numCache>
                <c:ptCount val="126"/>
                <c:pt idx="0">
                  <c:v>43326.9</c:v>
                </c:pt>
                <c:pt idx="1">
                  <c:v>43529.5</c:v>
                </c:pt>
                <c:pt idx="2">
                  <c:v>43094.2</c:v>
                </c:pt>
                <c:pt idx="3">
                  <c:v>43993.5</c:v>
                </c:pt>
                <c:pt idx="4">
                  <c:v>44858.2</c:v>
                </c:pt>
                <c:pt idx="5">
                  <c:v>44290.4</c:v>
                </c:pt>
                <c:pt idx="6">
                  <c:v>45110</c:v>
                </c:pt>
                <c:pt idx="7">
                  <c:v>44707.1</c:v>
                </c:pt>
                <c:pt idx="8">
                  <c:v>44046.8</c:v>
                </c:pt>
                <c:pt idx="9">
                  <c:v>44790.4</c:v>
                </c:pt>
                <c:pt idx="10">
                  <c:v>45789.2</c:v>
                </c:pt>
                <c:pt idx="11">
                  <c:v>45612.3</c:v>
                </c:pt>
                <c:pt idx="12">
                  <c:v>45827.7</c:v>
                </c:pt>
                <c:pt idx="13">
                  <c:v>45180.2</c:v>
                </c:pt>
                <c:pt idx="14">
                  <c:v>46330</c:v>
                </c:pt>
                <c:pt idx="15">
                  <c:v>45561</c:v>
                </c:pt>
                <c:pt idx="16">
                  <c:v>45495.4</c:v>
                </c:pt>
                <c:pt idx="17">
                  <c:v>46467.1</c:v>
                </c:pt>
                <c:pt idx="18">
                  <c:v>44933.7</c:v>
                </c:pt>
                <c:pt idx="19">
                  <c:v>46366.9</c:v>
                </c:pt>
                <c:pt idx="20">
                  <c:v>46374.7</c:v>
                </c:pt>
                <c:pt idx="21">
                  <c:v>45914.7</c:v>
                </c:pt>
                <c:pt idx="22">
                  <c:v>46743.2</c:v>
                </c:pt>
                <c:pt idx="23">
                  <c:v>46316.7</c:v>
                </c:pt>
                <c:pt idx="24">
                  <c:v>47097.7</c:v>
                </c:pt>
                <c:pt idx="25">
                  <c:v>47066.5</c:v>
                </c:pt>
                <c:pt idx="26">
                  <c:v>46193.3</c:v>
                </c:pt>
                <c:pt idx="27">
                  <c:v>46967.3</c:v>
                </c:pt>
                <c:pt idx="28">
                  <c:v>46365.7</c:v>
                </c:pt>
                <c:pt idx="29">
                  <c:v>46513</c:v>
                </c:pt>
                <c:pt idx="30">
                  <c:v>46287.6</c:v>
                </c:pt>
                <c:pt idx="31">
                  <c:v>46106.9</c:v>
                </c:pt>
                <c:pt idx="32">
                  <c:v>46508.9</c:v>
                </c:pt>
                <c:pt idx="33">
                  <c:v>46666.8</c:v>
                </c:pt>
                <c:pt idx="34">
                  <c:v>47271</c:v>
                </c:pt>
                <c:pt idx="35">
                  <c:v>47213.7</c:v>
                </c:pt>
                <c:pt idx="36">
                  <c:v>47176.7</c:v>
                </c:pt>
                <c:pt idx="37">
                  <c:v>46926.1</c:v>
                </c:pt>
                <c:pt idx="38">
                  <c:v>47581.6</c:v>
                </c:pt>
                <c:pt idx="39">
                  <c:v>46671.5</c:v>
                </c:pt>
                <c:pt idx="40">
                  <c:v>48230.3</c:v>
                </c:pt>
                <c:pt idx="41">
                  <c:v>47290</c:v>
                </c:pt>
                <c:pt idx="42">
                  <c:v>48157</c:v>
                </c:pt>
                <c:pt idx="43">
                  <c:v>46921.3</c:v>
                </c:pt>
                <c:pt idx="44">
                  <c:v>48155.6</c:v>
                </c:pt>
                <c:pt idx="45">
                  <c:v>47485.7</c:v>
                </c:pt>
                <c:pt idx="46">
                  <c:v>48290.6</c:v>
                </c:pt>
                <c:pt idx="47">
                  <c:v>47876.6</c:v>
                </c:pt>
                <c:pt idx="48">
                  <c:v>48427.8</c:v>
                </c:pt>
                <c:pt idx="49">
                  <c:v>48120</c:v>
                </c:pt>
                <c:pt idx="50">
                  <c:v>48147</c:v>
                </c:pt>
                <c:pt idx="51">
                  <c:v>49698.9</c:v>
                </c:pt>
                <c:pt idx="52">
                  <c:v>48353.4</c:v>
                </c:pt>
                <c:pt idx="53">
                  <c:v>48574.4</c:v>
                </c:pt>
                <c:pt idx="54">
                  <c:v>48520.1</c:v>
                </c:pt>
                <c:pt idx="55">
                  <c:v>49080.3</c:v>
                </c:pt>
                <c:pt idx="56">
                  <c:v>48771.2</c:v>
                </c:pt>
                <c:pt idx="57">
                  <c:v>49168.2</c:v>
                </c:pt>
                <c:pt idx="58">
                  <c:v>49262.8</c:v>
                </c:pt>
                <c:pt idx="59">
                  <c:v>49019.8</c:v>
                </c:pt>
                <c:pt idx="60">
                  <c:v>49015.6</c:v>
                </c:pt>
                <c:pt idx="61">
                  <c:v>49294.1</c:v>
                </c:pt>
                <c:pt idx="62">
                  <c:v>49133.9</c:v>
                </c:pt>
                <c:pt idx="63">
                  <c:v>49172.7</c:v>
                </c:pt>
                <c:pt idx="64">
                  <c:v>49937.7</c:v>
                </c:pt>
                <c:pt idx="65">
                  <c:v>50299.3</c:v>
                </c:pt>
                <c:pt idx="66">
                  <c:v>49124.5</c:v>
                </c:pt>
                <c:pt idx="67">
                  <c:v>49633.6</c:v>
                </c:pt>
                <c:pt idx="68">
                  <c:v>49651.1</c:v>
                </c:pt>
                <c:pt idx="69">
                  <c:v>49849.8</c:v>
                </c:pt>
                <c:pt idx="70">
                  <c:v>49728.8</c:v>
                </c:pt>
                <c:pt idx="71">
                  <c:v>50417.4</c:v>
                </c:pt>
                <c:pt idx="72">
                  <c:v>49518.4</c:v>
                </c:pt>
                <c:pt idx="73">
                  <c:v>50653.1</c:v>
                </c:pt>
                <c:pt idx="74">
                  <c:v>50894.6</c:v>
                </c:pt>
                <c:pt idx="75">
                  <c:v>50322.5</c:v>
                </c:pt>
                <c:pt idx="76">
                  <c:v>50169.1</c:v>
                </c:pt>
                <c:pt idx="77">
                  <c:v>50531.5</c:v>
                </c:pt>
                <c:pt idx="78">
                  <c:v>50537.2</c:v>
                </c:pt>
                <c:pt idx="79">
                  <c:v>49812.4</c:v>
                </c:pt>
                <c:pt idx="80">
                  <c:v>50265.5</c:v>
                </c:pt>
                <c:pt idx="81">
                  <c:v>49753.5</c:v>
                </c:pt>
                <c:pt idx="82">
                  <c:v>51585.5</c:v>
                </c:pt>
                <c:pt idx="83">
                  <c:v>50424.3</c:v>
                </c:pt>
                <c:pt idx="84">
                  <c:v>50753.4</c:v>
                </c:pt>
                <c:pt idx="85">
                  <c:v>50381.4</c:v>
                </c:pt>
                <c:pt idx="86">
                  <c:v>50160.3</c:v>
                </c:pt>
                <c:pt idx="87">
                  <c:v>50550.7</c:v>
                </c:pt>
                <c:pt idx="88">
                  <c:v>50680.8</c:v>
                </c:pt>
                <c:pt idx="89">
                  <c:v>51591.7</c:v>
                </c:pt>
                <c:pt idx="90">
                  <c:v>50531.4</c:v>
                </c:pt>
                <c:pt idx="91">
                  <c:v>51569.4</c:v>
                </c:pt>
                <c:pt idx="92">
                  <c:v>51004.3</c:v>
                </c:pt>
                <c:pt idx="93">
                  <c:v>51011</c:v>
                </c:pt>
                <c:pt idx="94">
                  <c:v>51244.7</c:v>
                </c:pt>
                <c:pt idx="95">
                  <c:v>50604.4</c:v>
                </c:pt>
                <c:pt idx="96">
                  <c:v>52059</c:v>
                </c:pt>
                <c:pt idx="97">
                  <c:v>51744.2</c:v>
                </c:pt>
                <c:pt idx="98">
                  <c:v>51242.4</c:v>
                </c:pt>
                <c:pt idx="99">
                  <c:v>52135.2</c:v>
                </c:pt>
                <c:pt idx="100">
                  <c:v>51392.2</c:v>
                </c:pt>
                <c:pt idx="101">
                  <c:v>50966.1</c:v>
                </c:pt>
                <c:pt idx="102">
                  <c:v>51499.7</c:v>
                </c:pt>
                <c:pt idx="103">
                  <c:v>51575.4</c:v>
                </c:pt>
                <c:pt idx="104">
                  <c:v>51280.9</c:v>
                </c:pt>
                <c:pt idx="105">
                  <c:v>51668.6</c:v>
                </c:pt>
                <c:pt idx="106">
                  <c:v>52251.2</c:v>
                </c:pt>
                <c:pt idx="107">
                  <c:v>52234.1</c:v>
                </c:pt>
                <c:pt idx="108">
                  <c:v>52567.1</c:v>
                </c:pt>
                <c:pt idx="109">
                  <c:v>52337.6</c:v>
                </c:pt>
                <c:pt idx="110">
                  <c:v>52486.6</c:v>
                </c:pt>
                <c:pt idx="111">
                  <c:v>51851.8</c:v>
                </c:pt>
                <c:pt idx="112">
                  <c:v>52168.2</c:v>
                </c:pt>
                <c:pt idx="113">
                  <c:v>51337.6</c:v>
                </c:pt>
                <c:pt idx="114">
                  <c:v>52583.6</c:v>
                </c:pt>
                <c:pt idx="115">
                  <c:v>53099.8</c:v>
                </c:pt>
                <c:pt idx="116">
                  <c:v>52798.7</c:v>
                </c:pt>
                <c:pt idx="117">
                  <c:v>53425</c:v>
                </c:pt>
                <c:pt idx="118">
                  <c:v>53190.4</c:v>
                </c:pt>
                <c:pt idx="119">
                  <c:v>52542.5</c:v>
                </c:pt>
                <c:pt idx="120">
                  <c:v>52216.7</c:v>
                </c:pt>
                <c:pt idx="121">
                  <c:v>53221.9</c:v>
                </c:pt>
                <c:pt idx="122">
                  <c:v>53137.6</c:v>
                </c:pt>
                <c:pt idx="123">
                  <c:v>53703.4</c:v>
                </c:pt>
                <c:pt idx="124">
                  <c:v>52545.7</c:v>
                </c:pt>
                <c:pt idx="125">
                  <c:v>52393.8</c:v>
                </c:pt>
              </c:numCache>
            </c:numRef>
          </c:yVal>
          <c:smooth val="1"/>
        </c:ser>
        <c:axId val="27309834"/>
        <c:axId val="44461915"/>
      </c:scatterChart>
      <c:valAx>
        <c:axId val="27309834"/>
        <c:scaling>
          <c:orientation val="minMax"/>
          <c:max val="0.68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Fractional 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crossBetween val="midCat"/>
        <c:dispUnits/>
      </c:valAx>
      <c:valAx>
        <c:axId val="44461915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33</xdr:col>
      <xdr:colOff>400050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011150" y="0"/>
        <a:ext cx="9429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123825</xdr:colOff>
      <xdr:row>31</xdr:row>
      <xdr:rowOff>0</xdr:rowOff>
    </xdr:from>
    <xdr:to>
      <xdr:col>33</xdr:col>
      <xdr:colOff>409575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13020675" y="5238750"/>
        <a:ext cx="94297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152400</xdr:colOff>
      <xdr:row>58</xdr:row>
      <xdr:rowOff>114300</xdr:rowOff>
    </xdr:from>
    <xdr:to>
      <xdr:col>33</xdr:col>
      <xdr:colOff>409575</xdr:colOff>
      <xdr:row>87</xdr:row>
      <xdr:rowOff>66675</xdr:rowOff>
    </xdr:to>
    <xdr:graphicFrame>
      <xdr:nvGraphicFramePr>
        <xdr:cNvPr id="3" name="Chart 3"/>
        <xdr:cNvGraphicFramePr/>
      </xdr:nvGraphicFramePr>
      <xdr:xfrm>
        <a:off x="13049250" y="9725025"/>
        <a:ext cx="94011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5"/>
  <sheetViews>
    <sheetView tabSelected="1" zoomScale="75" zoomScaleNormal="75" workbookViewId="0" topLeftCell="A1">
      <selection activeCell="AY6" sqref="AY6"/>
    </sheetView>
  </sheetViews>
  <sheetFormatPr defaultColWidth="9.140625" defaultRowHeight="12.75"/>
  <cols>
    <col min="1" max="1" width="20.7109375" style="0" customWidth="1"/>
    <col min="2" max="2" width="10.7109375" style="0" customWidth="1"/>
    <col min="4" max="4" width="5.00390625" style="0" customWidth="1"/>
    <col min="7" max="7" width="9.140625" style="3" customWidth="1"/>
    <col min="8" max="8" width="11.421875" style="2" customWidth="1"/>
    <col min="9" max="9" width="9.140625" style="3" customWidth="1"/>
    <col min="10" max="10" width="9.57421875" style="2" customWidth="1"/>
    <col min="11" max="11" width="17.28125" style="1" customWidth="1"/>
    <col min="12" max="13" width="9.140625" style="2" customWidth="1"/>
    <col min="15" max="15" width="15.140625" style="1" customWidth="1"/>
    <col min="17" max="17" width="12.140625" style="1" customWidth="1"/>
    <col min="35" max="35" width="13.7109375" style="1" bestFit="1" customWidth="1"/>
    <col min="36" max="36" width="9.28125" style="0" bestFit="1" customWidth="1"/>
    <col min="38" max="38" width="8.00390625" style="0" customWidth="1"/>
    <col min="40" max="40" width="10.7109375" style="0" customWidth="1"/>
    <col min="41" max="41" width="11.57421875" style="0" customWidth="1"/>
    <col min="43" max="43" width="2.140625" style="0" customWidth="1"/>
    <col min="46" max="46" width="11.7109375" style="0" customWidth="1"/>
    <col min="48" max="48" width="2.140625" style="0" customWidth="1"/>
    <col min="52" max="52" width="14.28125" style="1" customWidth="1"/>
    <col min="57" max="57" width="9.140625" style="30" customWidth="1"/>
  </cols>
  <sheetData>
    <row r="1" spans="1:18" ht="15.75">
      <c r="A1" t="s">
        <v>34</v>
      </c>
      <c r="G1"/>
      <c r="H1"/>
      <c r="I1"/>
      <c r="J1"/>
      <c r="K1"/>
      <c r="M1" s="26" t="s">
        <v>29</v>
      </c>
      <c r="N1" s="27"/>
      <c r="O1" s="28"/>
      <c r="Q1" s="24" t="s">
        <v>27</v>
      </c>
      <c r="R1" s="25" t="s">
        <v>28</v>
      </c>
    </row>
    <row r="2" spans="1:15" ht="12.75">
      <c r="A2" t="s">
        <v>35</v>
      </c>
      <c r="G2"/>
      <c r="H2"/>
      <c r="I2"/>
      <c r="J2"/>
      <c r="K2"/>
      <c r="L2" s="29" t="s">
        <v>30</v>
      </c>
      <c r="M2" s="2" t="s">
        <v>17</v>
      </c>
      <c r="N2" t="s">
        <v>18</v>
      </c>
      <c r="O2" s="1" t="s">
        <v>19</v>
      </c>
    </row>
    <row r="3" spans="1:18" ht="12.75">
      <c r="A3" t="s">
        <v>36</v>
      </c>
      <c r="G3"/>
      <c r="H3"/>
      <c r="I3"/>
      <c r="J3"/>
      <c r="K3"/>
      <c r="L3" s="15">
        <v>1</v>
      </c>
      <c r="M3" s="2" t="s">
        <v>16</v>
      </c>
      <c r="N3" s="14">
        <v>0</v>
      </c>
      <c r="O3" s="1">
        <f>+(N3*0.9989)-0.0045</f>
        <v>-0.0045</v>
      </c>
      <c r="Q3" s="1">
        <v>0.9518</v>
      </c>
      <c r="R3">
        <v>0.5529</v>
      </c>
    </row>
    <row r="4" spans="1:18" ht="12.75">
      <c r="A4" t="s">
        <v>37</v>
      </c>
      <c r="G4"/>
      <c r="H4"/>
      <c r="I4"/>
      <c r="J4"/>
      <c r="K4"/>
      <c r="L4" s="15">
        <v>2</v>
      </c>
      <c r="M4" s="2" t="s">
        <v>31</v>
      </c>
      <c r="N4" s="14">
        <v>0</v>
      </c>
      <c r="O4" s="1">
        <f>+(N4*0.9191)+1.19</f>
        <v>1.19</v>
      </c>
      <c r="Q4" s="1">
        <v>0.9698</v>
      </c>
      <c r="R4">
        <v>0.4503</v>
      </c>
    </row>
    <row r="5" spans="1:18" ht="12.75">
      <c r="A5" t="s">
        <v>38</v>
      </c>
      <c r="G5"/>
      <c r="H5"/>
      <c r="I5"/>
      <c r="J5"/>
      <c r="K5"/>
      <c r="L5" s="15">
        <v>3</v>
      </c>
      <c r="M5" s="2" t="s">
        <v>32</v>
      </c>
      <c r="N5" s="14">
        <v>0</v>
      </c>
      <c r="O5" s="1">
        <f>+(N5*0.9469)+0.8166</f>
        <v>0.8166</v>
      </c>
      <c r="Q5" s="1">
        <v>0.9193</v>
      </c>
      <c r="R5">
        <v>1.1829</v>
      </c>
    </row>
    <row r="6" spans="1:18" ht="12.75">
      <c r="A6" t="s">
        <v>39</v>
      </c>
      <c r="G6"/>
      <c r="H6"/>
      <c r="I6"/>
      <c r="J6"/>
      <c r="K6"/>
      <c r="L6" s="15">
        <v>4</v>
      </c>
      <c r="M6" s="2" t="s">
        <v>33</v>
      </c>
      <c r="N6" s="14">
        <v>0</v>
      </c>
      <c r="O6" s="1">
        <f>+(N6*0.9469)+0.8166</f>
        <v>0.8166</v>
      </c>
      <c r="Q6" s="1">
        <v>0.8433</v>
      </c>
      <c r="R6">
        <v>2.288</v>
      </c>
    </row>
    <row r="7" spans="1:41" ht="12.75">
      <c r="A7" t="s">
        <v>616</v>
      </c>
      <c r="G7"/>
      <c r="H7"/>
      <c r="I7"/>
      <c r="J7"/>
      <c r="K7"/>
      <c r="L7" s="15">
        <v>5</v>
      </c>
      <c r="M7" s="2" t="s">
        <v>26</v>
      </c>
      <c r="AN7" t="s">
        <v>20</v>
      </c>
      <c r="AO7" s="22" t="s">
        <v>25</v>
      </c>
    </row>
    <row r="8" spans="1:41" ht="12.75">
      <c r="A8" t="s">
        <v>40</v>
      </c>
      <c r="G8"/>
      <c r="H8"/>
      <c r="I8"/>
      <c r="J8"/>
      <c r="K8"/>
      <c r="L8" s="16">
        <v>5</v>
      </c>
      <c r="N8" t="s">
        <v>5</v>
      </c>
      <c r="O8" s="1">
        <f>+STDEV(J16:J213)</f>
        <v>0.015425856795929619</v>
      </c>
      <c r="AN8" t="s">
        <v>10</v>
      </c>
      <c r="AO8" s="21">
        <v>11.69</v>
      </c>
    </row>
    <row r="9" spans="1:41" ht="12.75">
      <c r="A9" t="s">
        <v>41</v>
      </c>
      <c r="G9"/>
      <c r="H9"/>
      <c r="I9"/>
      <c r="J9"/>
      <c r="K9"/>
      <c r="N9" s="7" t="s">
        <v>3</v>
      </c>
      <c r="AN9" t="s">
        <v>23</v>
      </c>
      <c r="AO9" s="21" t="s">
        <v>618</v>
      </c>
    </row>
    <row r="10" spans="1:11" ht="12.75">
      <c r="A10" t="s">
        <v>42</v>
      </c>
      <c r="G10"/>
      <c r="H10"/>
      <c r="I10"/>
      <c r="J10"/>
      <c r="K10"/>
    </row>
    <row r="11" spans="1:16" ht="12.75">
      <c r="A11" t="s">
        <v>43</v>
      </c>
      <c r="G11"/>
      <c r="H11"/>
      <c r="I11"/>
      <c r="J11"/>
      <c r="K11"/>
      <c r="O11" s="10" t="s">
        <v>7</v>
      </c>
      <c r="P11" s="11"/>
    </row>
    <row r="12" spans="1:46" ht="27">
      <c r="A12" t="s">
        <v>44</v>
      </c>
      <c r="G12"/>
      <c r="H12"/>
      <c r="I12"/>
      <c r="J12"/>
      <c r="K12"/>
      <c r="N12" s="8" t="s">
        <v>4</v>
      </c>
      <c r="O12" s="9"/>
      <c r="Q12" s="12" t="s">
        <v>6</v>
      </c>
      <c r="R12" s="13"/>
      <c r="AI12" s="18" t="s">
        <v>21</v>
      </c>
      <c r="AN12" s="19" t="s">
        <v>15</v>
      </c>
      <c r="AT12" s="20" t="s">
        <v>22</v>
      </c>
    </row>
    <row r="13" spans="1:57" ht="12.75">
      <c r="A13" t="s">
        <v>45</v>
      </c>
      <c r="G13"/>
      <c r="H13"/>
      <c r="I13"/>
      <c r="J13"/>
      <c r="K13"/>
      <c r="AN13" t="s">
        <v>23</v>
      </c>
      <c r="AO13" t="str">
        <f>+AO9</f>
        <v>GSC</v>
      </c>
      <c r="AT13" t="s">
        <v>23</v>
      </c>
      <c r="AU13" t="str">
        <f>+AO9</f>
        <v>GSC</v>
      </c>
      <c r="AZ13" s="1" t="s">
        <v>23</v>
      </c>
      <c r="BA13" t="s">
        <v>613</v>
      </c>
      <c r="BB13" t="s">
        <v>614</v>
      </c>
      <c r="BC13" t="s">
        <v>25</v>
      </c>
      <c r="BD13" t="s">
        <v>615</v>
      </c>
      <c r="BE13" s="30" t="s">
        <v>617</v>
      </c>
    </row>
    <row r="14" spans="1:47" ht="12.75">
      <c r="A14" t="s">
        <v>46</v>
      </c>
      <c r="G14"/>
      <c r="H14"/>
      <c r="I14"/>
      <c r="J14"/>
      <c r="K14"/>
      <c r="AN14" t="s">
        <v>24</v>
      </c>
      <c r="AO14" s="23">
        <f>+O8</f>
        <v>0.015425856795929619</v>
      </c>
      <c r="AT14" t="s">
        <v>24</v>
      </c>
      <c r="AU14" s="23">
        <f>+O8</f>
        <v>0.015425856795929619</v>
      </c>
    </row>
    <row r="15" spans="1:57" s="4" customFormat="1" ht="12.75">
      <c r="A15" t="s">
        <v>47</v>
      </c>
      <c r="B15" t="s">
        <v>48</v>
      </c>
      <c r="C15" t="s">
        <v>49</v>
      </c>
      <c r="D15" t="s">
        <v>50</v>
      </c>
      <c r="E15" t="s">
        <v>51</v>
      </c>
      <c r="F15" t="s">
        <v>52</v>
      </c>
      <c r="G15" t="s">
        <v>53</v>
      </c>
      <c r="H15" t="s">
        <v>54</v>
      </c>
      <c r="I15" t="s">
        <v>55</v>
      </c>
      <c r="J15" t="s">
        <v>56</v>
      </c>
      <c r="K15" t="s">
        <v>57</v>
      </c>
      <c r="L15" s="5" t="s">
        <v>2</v>
      </c>
      <c r="M15" s="5"/>
      <c r="N15" s="4" t="s">
        <v>1</v>
      </c>
      <c r="O15" s="6" t="s">
        <v>0</v>
      </c>
      <c r="P15" s="4" t="s">
        <v>1</v>
      </c>
      <c r="Q15" s="6" t="s">
        <v>0</v>
      </c>
      <c r="R15" s="4" t="s">
        <v>1</v>
      </c>
      <c r="AI15" s="6" t="s">
        <v>0</v>
      </c>
      <c r="AJ15" s="4" t="s">
        <v>11</v>
      </c>
      <c r="AK15"/>
      <c r="AL15"/>
      <c r="AM15"/>
      <c r="AN15" s="4" t="s">
        <v>9</v>
      </c>
      <c r="AO15" s="4" t="s">
        <v>8</v>
      </c>
      <c r="AP15" s="4" t="s">
        <v>11</v>
      </c>
      <c r="AR15" s="4" t="s">
        <v>12</v>
      </c>
      <c r="AT15" s="4" t="s">
        <v>0</v>
      </c>
      <c r="AU15" s="17" t="s">
        <v>11</v>
      </c>
      <c r="AZ15" s="6" t="s">
        <v>0</v>
      </c>
      <c r="BA15" s="4" t="s">
        <v>11</v>
      </c>
      <c r="BB15" s="4" t="s">
        <v>11</v>
      </c>
      <c r="BC15" s="4" t="s">
        <v>11</v>
      </c>
      <c r="BD15" s="4" t="s">
        <v>11</v>
      </c>
      <c r="BE15" s="31"/>
    </row>
    <row r="16" spans="1:57" ht="12.75">
      <c r="A16" t="s">
        <v>58</v>
      </c>
      <c r="B16" t="s">
        <v>59</v>
      </c>
      <c r="C16" t="s">
        <v>60</v>
      </c>
      <c r="D16">
        <v>15</v>
      </c>
      <c r="E16">
        <v>101755.3</v>
      </c>
      <c r="F16">
        <v>409</v>
      </c>
      <c r="G16">
        <v>58749</v>
      </c>
      <c r="H16">
        <v>0.596</v>
      </c>
      <c r="I16">
        <v>41635.6</v>
      </c>
      <c r="J16">
        <v>0.97</v>
      </c>
      <c r="K16">
        <v>2452398.58016782</v>
      </c>
      <c r="L16" s="2">
        <f>+K16-TRUNC(K16)</f>
        <v>0.5801678202114999</v>
      </c>
      <c r="N16" s="2">
        <f>+CHOOSE($L$8,($Q$3*H16)+$R$3,($Q$4*H16)+$R$4,($Q$5*H16)+$R$5,($Q$6*H16)+$R$6,H16)</f>
        <v>0.596</v>
      </c>
      <c r="O16" s="1">
        <f>+K16</f>
        <v>2452398.58016782</v>
      </c>
      <c r="P16" s="2">
        <f>+N16</f>
        <v>0.596</v>
      </c>
      <c r="Q16" s="1">
        <f>+K16-(INT(K16/1000)*1000)</f>
        <v>398.5801678202115</v>
      </c>
      <c r="R16" s="2">
        <f>+P16</f>
        <v>0.596</v>
      </c>
      <c r="AI16" s="1">
        <f>+K16</f>
        <v>2452398.58016782</v>
      </c>
      <c r="AJ16" s="2">
        <v>12.1395</v>
      </c>
      <c r="AN16" t="s">
        <v>14</v>
      </c>
      <c r="AO16" t="str">
        <f>+CONCATENATE(MID(B16,4,2),MID(B16,7,2),MID(B16,10,2),MID((TIMEVALUE(C16)),2,6))</f>
        <v>020504.08008</v>
      </c>
      <c r="AP16" s="2">
        <v>12.1395</v>
      </c>
      <c r="AQ16" s="2" t="str">
        <f>+AO7</f>
        <v>C</v>
      </c>
      <c r="AR16" t="s">
        <v>13</v>
      </c>
      <c r="AT16">
        <f>+AI16-(INT(AI16/1000)*1000)</f>
        <v>398.5801678202115</v>
      </c>
      <c r="AU16" s="2">
        <v>12.1395</v>
      </c>
      <c r="AV16" t="str">
        <f>+AO7</f>
        <v>C</v>
      </c>
      <c r="AZ16" s="1">
        <v>2452398.58016782</v>
      </c>
      <c r="BA16">
        <v>12.062999999999999</v>
      </c>
      <c r="BB16">
        <v>12.226</v>
      </c>
      <c r="BC16">
        <v>12.056</v>
      </c>
      <c r="BD16">
        <v>12.213000000000001</v>
      </c>
      <c r="BE16" s="30">
        <f>+AVERAGE(BA16:BD16)</f>
        <v>12.1395</v>
      </c>
    </row>
    <row r="17" spans="1:57" ht="12.75">
      <c r="A17" t="s">
        <v>61</v>
      </c>
      <c r="B17" t="s">
        <v>59</v>
      </c>
      <c r="C17" t="s">
        <v>62</v>
      </c>
      <c r="D17">
        <v>15</v>
      </c>
      <c r="E17">
        <v>101219.3</v>
      </c>
      <c r="F17">
        <v>402.6</v>
      </c>
      <c r="G17">
        <v>58860.2</v>
      </c>
      <c r="H17">
        <v>0.589</v>
      </c>
      <c r="I17">
        <v>43326.9</v>
      </c>
      <c r="J17">
        <v>0.921</v>
      </c>
      <c r="K17">
        <v>2452398.58063079</v>
      </c>
      <c r="L17" s="2">
        <f aca="true" t="shared" si="0" ref="L17:L80">+K17-TRUNC(K17)</f>
        <v>0.580630789976567</v>
      </c>
      <c r="N17" s="2">
        <f aca="true" t="shared" si="1" ref="N17:N80">+CHOOSE($L$8,($Q$3*H17)+$R$3,($Q$4*H17)+$R$4,($Q$5*H17)+$R$5,($Q$6*H17)+$R$6,H17)</f>
        <v>0.589</v>
      </c>
      <c r="O17" s="1">
        <f aca="true" t="shared" si="2" ref="O17:O80">+K17</f>
        <v>2452398.58063079</v>
      </c>
      <c r="P17" s="2">
        <f aca="true" t="shared" si="3" ref="P17:P80">+N17</f>
        <v>0.589</v>
      </c>
      <c r="Q17" s="1">
        <f aca="true" t="shared" si="4" ref="Q17:Q80">+K17-(INT(K17/1000)*1000)</f>
        <v>398.58063078997657</v>
      </c>
      <c r="R17" s="2">
        <f aca="true" t="shared" si="5" ref="R17:R80">+P17</f>
        <v>0.589</v>
      </c>
      <c r="AI17" s="1">
        <f>+K17</f>
        <v>2452398.58063079</v>
      </c>
      <c r="AJ17" s="2">
        <v>12.149250000000002</v>
      </c>
      <c r="AN17" t="str">
        <f>+AN16</f>
        <v>GEMPQ</v>
      </c>
      <c r="AO17" t="str">
        <f>+CONCATENATE(MID(B17,4,2),MID(B17,7,2),MID(B17,10,2),MID((TIMEVALUE(C17)),2,6))</f>
        <v>020504.08054</v>
      </c>
      <c r="AP17" s="2">
        <v>12.149250000000002</v>
      </c>
      <c r="AQ17" s="2" t="str">
        <f>+AQ16</f>
        <v>C</v>
      </c>
      <c r="AR17" t="str">
        <f>+AR16</f>
        <v>DRS</v>
      </c>
      <c r="AT17">
        <f>+AI17-(INT(AI17/1000)*1000)</f>
        <v>398.58063078997657</v>
      </c>
      <c r="AU17" s="2">
        <v>12.149250000000002</v>
      </c>
      <c r="AV17" t="str">
        <f>+AV16</f>
        <v>C</v>
      </c>
      <c r="AZ17" s="1">
        <v>2452398.58063079</v>
      </c>
      <c r="BA17">
        <v>12.054</v>
      </c>
      <c r="BB17">
        <v>12.219000000000001</v>
      </c>
      <c r="BC17">
        <v>12.097</v>
      </c>
      <c r="BD17">
        <v>12.227</v>
      </c>
      <c r="BE17" s="30">
        <f aca="true" t="shared" si="6" ref="BE17:BE80">+AVERAGE(BA17:BD17)</f>
        <v>12.149250000000002</v>
      </c>
    </row>
    <row r="18" spans="1:57" ht="12.75">
      <c r="A18" t="s">
        <v>63</v>
      </c>
      <c r="B18" t="s">
        <v>59</v>
      </c>
      <c r="C18" t="s">
        <v>64</v>
      </c>
      <c r="D18">
        <v>15</v>
      </c>
      <c r="E18">
        <v>103457.4</v>
      </c>
      <c r="F18">
        <v>395.1</v>
      </c>
      <c r="G18">
        <v>58080.4</v>
      </c>
      <c r="H18">
        <v>0.627</v>
      </c>
      <c r="I18">
        <v>43529.5</v>
      </c>
      <c r="J18">
        <v>0.94</v>
      </c>
      <c r="K18">
        <v>2452398.58109375</v>
      </c>
      <c r="L18" s="2">
        <f t="shared" si="0"/>
        <v>0.5810937499627471</v>
      </c>
      <c r="N18" s="2">
        <f t="shared" si="1"/>
        <v>0.627</v>
      </c>
      <c r="O18" s="1">
        <f t="shared" si="2"/>
        <v>2452398.58109375</v>
      </c>
      <c r="P18" s="2">
        <f t="shared" si="3"/>
        <v>0.627</v>
      </c>
      <c r="Q18" s="1">
        <f t="shared" si="4"/>
        <v>398.58109374996275</v>
      </c>
      <c r="R18" s="2">
        <f t="shared" si="5"/>
        <v>0.627</v>
      </c>
      <c r="AI18" s="1">
        <f aca="true" t="shared" si="7" ref="AI18:AI81">+K18</f>
        <v>2452398.58109375</v>
      </c>
      <c r="AJ18" s="2">
        <v>12.18125</v>
      </c>
      <c r="AN18" t="str">
        <f aca="true" t="shared" si="8" ref="AN18:AN81">+AN17</f>
        <v>GEMPQ</v>
      </c>
      <c r="AO18" t="str">
        <f aca="true" t="shared" si="9" ref="AO18:AO81">+CONCATENATE(MID(B18,4,2),MID(B18,7,2),MID(B18,10,2),MID((TIMEVALUE(C18)),2,6))</f>
        <v>020504.08100</v>
      </c>
      <c r="AP18" s="2">
        <v>12.18125</v>
      </c>
      <c r="AQ18" s="2" t="str">
        <f aca="true" t="shared" si="10" ref="AQ18:AQ81">+AQ17</f>
        <v>C</v>
      </c>
      <c r="AR18" t="str">
        <f aca="true" t="shared" si="11" ref="AR18:AR81">+AR17</f>
        <v>DRS</v>
      </c>
      <c r="AT18">
        <f aca="true" t="shared" si="12" ref="AT18:AT81">+AI18-(INT(AI18/1000)*1000)</f>
        <v>398.58109374996275</v>
      </c>
      <c r="AU18" s="2">
        <v>12.18125</v>
      </c>
      <c r="AV18" t="str">
        <f aca="true" t="shared" si="13" ref="AV18:AV81">+AV17</f>
        <v>C</v>
      </c>
      <c r="AZ18" s="1">
        <v>2452398.58109375</v>
      </c>
      <c r="BA18">
        <v>12.103</v>
      </c>
      <c r="BB18">
        <v>12.257000000000001</v>
      </c>
      <c r="BC18">
        <v>12.116999999999999</v>
      </c>
      <c r="BD18">
        <v>12.248000000000001</v>
      </c>
      <c r="BE18" s="30">
        <f t="shared" si="6"/>
        <v>12.181249999999999</v>
      </c>
    </row>
    <row r="19" spans="1:57" ht="12.75">
      <c r="A19" t="s">
        <v>65</v>
      </c>
      <c r="B19" t="s">
        <v>59</v>
      </c>
      <c r="C19" t="s">
        <v>66</v>
      </c>
      <c r="D19">
        <v>15</v>
      </c>
      <c r="E19">
        <v>102462.7</v>
      </c>
      <c r="F19">
        <v>389.5</v>
      </c>
      <c r="G19">
        <v>58086.7</v>
      </c>
      <c r="H19">
        <v>0.616</v>
      </c>
      <c r="I19">
        <v>43094.2</v>
      </c>
      <c r="J19">
        <v>0.94</v>
      </c>
      <c r="K19">
        <v>2452398.58154514</v>
      </c>
      <c r="L19" s="2">
        <f t="shared" si="0"/>
        <v>0.5815451401285827</v>
      </c>
      <c r="N19" s="2">
        <f t="shared" si="1"/>
        <v>0.616</v>
      </c>
      <c r="O19" s="1">
        <f t="shared" si="2"/>
        <v>2452398.58154514</v>
      </c>
      <c r="P19" s="2">
        <f t="shared" si="3"/>
        <v>0.616</v>
      </c>
      <c r="Q19" s="1">
        <f t="shared" si="4"/>
        <v>398.5815451401286</v>
      </c>
      <c r="R19" s="2">
        <f t="shared" si="5"/>
        <v>0.616</v>
      </c>
      <c r="AI19" s="1">
        <f t="shared" si="7"/>
        <v>2452398.58154514</v>
      </c>
      <c r="AJ19" s="2">
        <v>12.17875</v>
      </c>
      <c r="AN19" t="str">
        <f t="shared" si="8"/>
        <v>GEMPQ</v>
      </c>
      <c r="AO19" t="str">
        <f t="shared" si="9"/>
        <v>020504.08145</v>
      </c>
      <c r="AP19" s="2">
        <v>12.17875</v>
      </c>
      <c r="AQ19" s="2" t="str">
        <f t="shared" si="10"/>
        <v>C</v>
      </c>
      <c r="AR19" t="str">
        <f t="shared" si="11"/>
        <v>DRS</v>
      </c>
      <c r="AT19">
        <f t="shared" si="12"/>
        <v>398.5815451401286</v>
      </c>
      <c r="AU19" s="2">
        <v>12.17875</v>
      </c>
      <c r="AV19" t="str">
        <f t="shared" si="13"/>
        <v>C</v>
      </c>
      <c r="AZ19" s="1">
        <v>2452398.58154514</v>
      </c>
      <c r="BA19">
        <v>12.092</v>
      </c>
      <c r="BB19">
        <v>12.246</v>
      </c>
      <c r="BC19">
        <v>12.107</v>
      </c>
      <c r="BD19">
        <v>12.27</v>
      </c>
      <c r="BE19" s="30">
        <f t="shared" si="6"/>
        <v>12.17875</v>
      </c>
    </row>
    <row r="20" spans="1:57" ht="12.75">
      <c r="A20" t="s">
        <v>67</v>
      </c>
      <c r="B20" t="s">
        <v>59</v>
      </c>
      <c r="C20" t="s">
        <v>68</v>
      </c>
      <c r="D20">
        <v>15</v>
      </c>
      <c r="E20">
        <v>103319.2</v>
      </c>
      <c r="F20">
        <v>377.2</v>
      </c>
      <c r="G20">
        <v>58698.4</v>
      </c>
      <c r="H20">
        <v>0.614</v>
      </c>
      <c r="I20">
        <v>43993.5</v>
      </c>
      <c r="J20">
        <v>0.927</v>
      </c>
      <c r="K20">
        <v>2452398.58201968</v>
      </c>
      <c r="L20" s="2">
        <f t="shared" si="0"/>
        <v>0.5820196801796556</v>
      </c>
      <c r="N20" s="2">
        <f t="shared" si="1"/>
        <v>0.614</v>
      </c>
      <c r="O20" s="1">
        <f t="shared" si="2"/>
        <v>2452398.58201968</v>
      </c>
      <c r="P20" s="2">
        <f t="shared" si="3"/>
        <v>0.614</v>
      </c>
      <c r="Q20" s="1">
        <f t="shared" si="4"/>
        <v>398.58201968017966</v>
      </c>
      <c r="R20" s="2">
        <f t="shared" si="5"/>
        <v>0.614</v>
      </c>
      <c r="AI20" s="1">
        <f t="shared" si="7"/>
        <v>2452398.58201968</v>
      </c>
      <c r="AJ20" s="2">
        <v>12.18</v>
      </c>
      <c r="AN20" t="str">
        <f t="shared" si="8"/>
        <v>GEMPQ</v>
      </c>
      <c r="AO20" t="str">
        <f t="shared" si="9"/>
        <v>020504.08193</v>
      </c>
      <c r="AP20" s="2">
        <v>12.18</v>
      </c>
      <c r="AQ20" s="2" t="str">
        <f t="shared" si="10"/>
        <v>C</v>
      </c>
      <c r="AR20" t="str">
        <f t="shared" si="11"/>
        <v>DRS</v>
      </c>
      <c r="AT20">
        <f t="shared" si="12"/>
        <v>398.58201968017966</v>
      </c>
      <c r="AU20" s="2">
        <v>12.18</v>
      </c>
      <c r="AV20" t="str">
        <f t="shared" si="13"/>
        <v>C</v>
      </c>
      <c r="AZ20" s="1">
        <v>2452398.58201968</v>
      </c>
      <c r="BA20">
        <v>12.095</v>
      </c>
      <c r="BB20">
        <v>12.244000000000002</v>
      </c>
      <c r="BC20">
        <v>12.116999999999999</v>
      </c>
      <c r="BD20">
        <v>12.264000000000001</v>
      </c>
      <c r="BE20" s="30">
        <f t="shared" si="6"/>
        <v>12.180000000000001</v>
      </c>
    </row>
    <row r="21" spans="1:57" ht="12.75">
      <c r="A21" t="s">
        <v>69</v>
      </c>
      <c r="B21" t="s">
        <v>59</v>
      </c>
      <c r="C21" t="s">
        <v>70</v>
      </c>
      <c r="D21">
        <v>15</v>
      </c>
      <c r="E21">
        <v>103187.5</v>
      </c>
      <c r="F21">
        <v>371.6</v>
      </c>
      <c r="G21">
        <v>59037.2</v>
      </c>
      <c r="H21">
        <v>0.606</v>
      </c>
      <c r="I21">
        <v>44858.2</v>
      </c>
      <c r="J21">
        <v>0.904</v>
      </c>
      <c r="K21">
        <v>2452398.58248264</v>
      </c>
      <c r="L21" s="2">
        <f t="shared" si="0"/>
        <v>0.5824826401658356</v>
      </c>
      <c r="N21" s="2">
        <f t="shared" si="1"/>
        <v>0.606</v>
      </c>
      <c r="O21" s="1">
        <f t="shared" si="2"/>
        <v>2452398.58248264</v>
      </c>
      <c r="P21" s="2">
        <f t="shared" si="3"/>
        <v>0.606</v>
      </c>
      <c r="Q21" s="1">
        <f t="shared" si="4"/>
        <v>398.58248264016584</v>
      </c>
      <c r="R21" s="2">
        <f t="shared" si="5"/>
        <v>0.606</v>
      </c>
      <c r="AI21" s="1">
        <f t="shared" si="7"/>
        <v>2452398.58248264</v>
      </c>
      <c r="AJ21" s="2">
        <v>12.16725</v>
      </c>
      <c r="AN21" t="str">
        <f t="shared" si="8"/>
        <v>GEMPQ</v>
      </c>
      <c r="AO21" t="str">
        <f t="shared" si="9"/>
        <v>020504.08239</v>
      </c>
      <c r="AP21" s="2">
        <v>12.16725</v>
      </c>
      <c r="AQ21" s="2" t="str">
        <f t="shared" si="10"/>
        <v>C</v>
      </c>
      <c r="AR21" t="str">
        <f t="shared" si="11"/>
        <v>DRS</v>
      </c>
      <c r="AT21">
        <f t="shared" si="12"/>
        <v>398.58248264016584</v>
      </c>
      <c r="AU21" s="2">
        <v>12.16725</v>
      </c>
      <c r="AV21" t="str">
        <f t="shared" si="13"/>
        <v>C</v>
      </c>
      <c r="AZ21" s="1">
        <v>2452398.58248264</v>
      </c>
      <c r="BA21">
        <v>12.06</v>
      </c>
      <c r="BB21">
        <v>12.236</v>
      </c>
      <c r="BC21">
        <v>12.132</v>
      </c>
      <c r="BD21">
        <v>12.241</v>
      </c>
      <c r="BE21" s="30">
        <f t="shared" si="6"/>
        <v>12.16725</v>
      </c>
    </row>
    <row r="22" spans="1:57" ht="12.75">
      <c r="A22" t="s">
        <v>71</v>
      </c>
      <c r="B22" t="s">
        <v>59</v>
      </c>
      <c r="C22" t="s">
        <v>72</v>
      </c>
      <c r="D22">
        <v>15</v>
      </c>
      <c r="E22">
        <v>100942.5</v>
      </c>
      <c r="F22">
        <v>364</v>
      </c>
      <c r="G22">
        <v>59230.5</v>
      </c>
      <c r="H22">
        <v>0.579</v>
      </c>
      <c r="I22">
        <v>44290.4</v>
      </c>
      <c r="J22">
        <v>0.894</v>
      </c>
      <c r="K22">
        <v>2452398.5829456</v>
      </c>
      <c r="L22" s="2">
        <f t="shared" si="0"/>
        <v>0.5829456001520157</v>
      </c>
      <c r="N22" s="2">
        <f t="shared" si="1"/>
        <v>0.579</v>
      </c>
      <c r="O22" s="1">
        <f t="shared" si="2"/>
        <v>2452398.5829456</v>
      </c>
      <c r="P22" s="2">
        <f t="shared" si="3"/>
        <v>0.579</v>
      </c>
      <c r="Q22" s="1">
        <f t="shared" si="4"/>
        <v>398.582945600152</v>
      </c>
      <c r="R22" s="2">
        <f t="shared" si="5"/>
        <v>0.579</v>
      </c>
      <c r="AI22" s="1">
        <f t="shared" si="7"/>
        <v>2452398.5829456</v>
      </c>
      <c r="AJ22" s="2">
        <v>12.17125</v>
      </c>
      <c r="AN22" t="str">
        <f t="shared" si="8"/>
        <v>GEMPQ</v>
      </c>
      <c r="AO22" t="str">
        <f t="shared" si="9"/>
        <v>020504.08285</v>
      </c>
      <c r="AP22" s="2">
        <v>12.17125</v>
      </c>
      <c r="AQ22" s="2" t="str">
        <f t="shared" si="10"/>
        <v>C</v>
      </c>
      <c r="AR22" t="str">
        <f t="shared" si="11"/>
        <v>DRS</v>
      </c>
      <c r="AT22">
        <f t="shared" si="12"/>
        <v>398.582945600152</v>
      </c>
      <c r="AU22" s="2">
        <v>12.17125</v>
      </c>
      <c r="AV22" t="str">
        <f t="shared" si="13"/>
        <v>C</v>
      </c>
      <c r="AZ22" s="1">
        <v>2452398.5829456</v>
      </c>
      <c r="BA22">
        <v>12.081</v>
      </c>
      <c r="BB22">
        <v>12.209000000000001</v>
      </c>
      <c r="BC22">
        <v>12.113999999999999</v>
      </c>
      <c r="BD22">
        <v>12.281</v>
      </c>
      <c r="BE22" s="30">
        <f t="shared" si="6"/>
        <v>12.171249999999999</v>
      </c>
    </row>
    <row r="23" spans="1:57" ht="12.75">
      <c r="A23" t="s">
        <v>73</v>
      </c>
      <c r="B23" t="s">
        <v>59</v>
      </c>
      <c r="C23" t="s">
        <v>74</v>
      </c>
      <c r="D23">
        <v>15</v>
      </c>
      <c r="E23">
        <v>102728.6</v>
      </c>
      <c r="F23">
        <v>360</v>
      </c>
      <c r="G23">
        <v>61678.8</v>
      </c>
      <c r="H23">
        <v>0.554</v>
      </c>
      <c r="I23">
        <v>45110</v>
      </c>
      <c r="J23">
        <v>0.894</v>
      </c>
      <c r="K23">
        <v>2452398.58342014</v>
      </c>
      <c r="L23" s="2">
        <f t="shared" si="0"/>
        <v>0.5834201402030885</v>
      </c>
      <c r="N23" s="2">
        <f t="shared" si="1"/>
        <v>0.554</v>
      </c>
      <c r="O23" s="1">
        <f t="shared" si="2"/>
        <v>2452398.58342014</v>
      </c>
      <c r="P23" s="2">
        <f t="shared" si="3"/>
        <v>0.554</v>
      </c>
      <c r="Q23" s="1">
        <f t="shared" si="4"/>
        <v>398.5834201402031</v>
      </c>
      <c r="R23" s="2">
        <f t="shared" si="5"/>
        <v>0.554</v>
      </c>
      <c r="AI23" s="1">
        <f t="shared" si="7"/>
        <v>2452398.58342014</v>
      </c>
      <c r="AJ23" s="2">
        <v>12.132</v>
      </c>
      <c r="AN23" t="str">
        <f t="shared" si="8"/>
        <v>GEMPQ</v>
      </c>
      <c r="AO23" t="str">
        <f t="shared" si="9"/>
        <v>020504.08333</v>
      </c>
      <c r="AP23" s="2">
        <v>12.132</v>
      </c>
      <c r="AQ23" s="2" t="str">
        <f t="shared" si="10"/>
        <v>C</v>
      </c>
      <c r="AR23" t="str">
        <f t="shared" si="11"/>
        <v>DRS</v>
      </c>
      <c r="AT23">
        <f t="shared" si="12"/>
        <v>398.5834201402031</v>
      </c>
      <c r="AU23" s="2">
        <v>12.132</v>
      </c>
      <c r="AV23" t="str">
        <f t="shared" si="13"/>
        <v>C</v>
      </c>
      <c r="AZ23" s="1">
        <v>2452398.58342014</v>
      </c>
      <c r="BA23">
        <v>12.035</v>
      </c>
      <c r="BB23">
        <v>12.184000000000001</v>
      </c>
      <c r="BC23">
        <v>12.09</v>
      </c>
      <c r="BD23">
        <v>12.219000000000001</v>
      </c>
      <c r="BE23" s="30">
        <f t="shared" si="6"/>
        <v>12.132</v>
      </c>
    </row>
    <row r="24" spans="1:57" ht="12.75">
      <c r="A24" t="s">
        <v>75</v>
      </c>
      <c r="B24" t="s">
        <v>59</v>
      </c>
      <c r="C24" t="s">
        <v>76</v>
      </c>
      <c r="D24">
        <v>15</v>
      </c>
      <c r="E24">
        <v>101520.6</v>
      </c>
      <c r="F24">
        <v>352.9</v>
      </c>
      <c r="G24">
        <v>62457.8</v>
      </c>
      <c r="H24">
        <v>0.527</v>
      </c>
      <c r="I24">
        <v>44707.1</v>
      </c>
      <c r="J24">
        <v>0.89</v>
      </c>
      <c r="K24">
        <v>2452398.58389468</v>
      </c>
      <c r="L24" s="2">
        <f t="shared" si="0"/>
        <v>0.5838946797885001</v>
      </c>
      <c r="N24" s="2">
        <f t="shared" si="1"/>
        <v>0.527</v>
      </c>
      <c r="O24" s="1">
        <f t="shared" si="2"/>
        <v>2452398.58389468</v>
      </c>
      <c r="P24" s="2">
        <f t="shared" si="3"/>
        <v>0.527</v>
      </c>
      <c r="Q24" s="1">
        <f t="shared" si="4"/>
        <v>398.5838946797885</v>
      </c>
      <c r="R24" s="2">
        <f t="shared" si="5"/>
        <v>0.527</v>
      </c>
      <c r="AI24" s="1">
        <f t="shared" si="7"/>
        <v>2452398.58389468</v>
      </c>
      <c r="AJ24" s="2">
        <v>12.117999999999999</v>
      </c>
      <c r="AN24" t="str">
        <f t="shared" si="8"/>
        <v>GEMPQ</v>
      </c>
      <c r="AO24" t="str">
        <f t="shared" si="9"/>
        <v>020504.08380</v>
      </c>
      <c r="AP24" s="2">
        <v>12.117999999999999</v>
      </c>
      <c r="AQ24" s="2" t="str">
        <f t="shared" si="10"/>
        <v>C</v>
      </c>
      <c r="AR24" t="str">
        <f t="shared" si="11"/>
        <v>DRS</v>
      </c>
      <c r="AT24">
        <f t="shared" si="12"/>
        <v>398.5838946797885</v>
      </c>
      <c r="AU24" s="2">
        <v>12.117999999999999</v>
      </c>
      <c r="AV24" t="str">
        <f t="shared" si="13"/>
        <v>C</v>
      </c>
      <c r="AZ24" s="1">
        <v>2452398.58389468</v>
      </c>
      <c r="BA24">
        <v>12.043</v>
      </c>
      <c r="BB24">
        <v>12.157</v>
      </c>
      <c r="BC24">
        <v>12.067</v>
      </c>
      <c r="BD24">
        <v>12.205</v>
      </c>
      <c r="BE24" s="30">
        <f t="shared" si="6"/>
        <v>12.117999999999999</v>
      </c>
    </row>
    <row r="25" spans="1:57" ht="12.75">
      <c r="A25" t="s">
        <v>77</v>
      </c>
      <c r="B25" t="s">
        <v>59</v>
      </c>
      <c r="C25" t="s">
        <v>78</v>
      </c>
      <c r="D25">
        <v>15</v>
      </c>
      <c r="E25">
        <v>102758.4</v>
      </c>
      <c r="F25">
        <v>349.7</v>
      </c>
      <c r="G25">
        <v>64982.8</v>
      </c>
      <c r="H25">
        <v>0.498</v>
      </c>
      <c r="I25">
        <v>44046.8</v>
      </c>
      <c r="J25">
        <v>0.92</v>
      </c>
      <c r="K25">
        <v>2452398.58438079</v>
      </c>
      <c r="L25" s="2">
        <f t="shared" si="0"/>
        <v>0.5843807901255786</v>
      </c>
      <c r="N25" s="2">
        <f t="shared" si="1"/>
        <v>0.498</v>
      </c>
      <c r="O25" s="1">
        <f t="shared" si="2"/>
        <v>2452398.58438079</v>
      </c>
      <c r="P25" s="2">
        <f t="shared" si="3"/>
        <v>0.498</v>
      </c>
      <c r="Q25" s="1">
        <f t="shared" si="4"/>
        <v>398.5843807901256</v>
      </c>
      <c r="R25" s="2">
        <f t="shared" si="5"/>
        <v>0.498</v>
      </c>
      <c r="AI25" s="1">
        <f t="shared" si="7"/>
        <v>2452398.58438079</v>
      </c>
      <c r="AJ25" s="2">
        <v>12.07375</v>
      </c>
      <c r="AN25" t="str">
        <f t="shared" si="8"/>
        <v>GEMPQ</v>
      </c>
      <c r="AO25" t="str">
        <f t="shared" si="9"/>
        <v>020504.08429</v>
      </c>
      <c r="AP25" s="2">
        <v>12.07375</v>
      </c>
      <c r="AQ25" s="2" t="str">
        <f t="shared" si="10"/>
        <v>C</v>
      </c>
      <c r="AR25" t="str">
        <f t="shared" si="11"/>
        <v>DRS</v>
      </c>
      <c r="AT25">
        <f t="shared" si="12"/>
        <v>398.5843807901256</v>
      </c>
      <c r="AU25" s="2">
        <v>12.07375</v>
      </c>
      <c r="AV25" t="str">
        <f t="shared" si="13"/>
        <v>C</v>
      </c>
      <c r="AZ25" s="1">
        <v>2452398.58438079</v>
      </c>
      <c r="BA25">
        <v>12.008</v>
      </c>
      <c r="BB25">
        <v>12.128</v>
      </c>
      <c r="BC25">
        <v>12.007</v>
      </c>
      <c r="BD25">
        <v>12.152000000000001</v>
      </c>
      <c r="BE25" s="30">
        <f t="shared" si="6"/>
        <v>12.07375</v>
      </c>
    </row>
    <row r="26" spans="1:57" ht="12.75">
      <c r="A26" t="s">
        <v>79</v>
      </c>
      <c r="B26" t="s">
        <v>59</v>
      </c>
      <c r="C26" t="s">
        <v>80</v>
      </c>
      <c r="D26">
        <v>15</v>
      </c>
      <c r="E26">
        <v>102465.6</v>
      </c>
      <c r="F26">
        <v>340.9</v>
      </c>
      <c r="G26">
        <v>65546</v>
      </c>
      <c r="H26">
        <v>0.485</v>
      </c>
      <c r="I26">
        <v>44790.4</v>
      </c>
      <c r="J26">
        <v>0.898</v>
      </c>
      <c r="K26">
        <v>2452398.58487847</v>
      </c>
      <c r="L26" s="2">
        <f t="shared" si="0"/>
        <v>0.5848784698173404</v>
      </c>
      <c r="N26" s="2">
        <f t="shared" si="1"/>
        <v>0.485</v>
      </c>
      <c r="O26" s="1">
        <f t="shared" si="2"/>
        <v>2452398.58487847</v>
      </c>
      <c r="P26" s="2">
        <f t="shared" si="3"/>
        <v>0.485</v>
      </c>
      <c r="Q26" s="1">
        <f t="shared" si="4"/>
        <v>398.58487846981734</v>
      </c>
      <c r="R26" s="2">
        <f t="shared" si="5"/>
        <v>0.485</v>
      </c>
      <c r="AI26" s="1">
        <f t="shared" si="7"/>
        <v>2452398.58487847</v>
      </c>
      <c r="AJ26" s="2">
        <v>12.073999999999998</v>
      </c>
      <c r="AN26" t="str">
        <f t="shared" si="8"/>
        <v>GEMPQ</v>
      </c>
      <c r="AO26" t="str">
        <f t="shared" si="9"/>
        <v>020504.08479</v>
      </c>
      <c r="AP26" s="2">
        <v>12.073999999999998</v>
      </c>
      <c r="AQ26" s="2" t="str">
        <f t="shared" si="10"/>
        <v>C</v>
      </c>
      <c r="AR26" t="str">
        <f t="shared" si="11"/>
        <v>DRS</v>
      </c>
      <c r="AT26">
        <f t="shared" si="12"/>
        <v>398.58487846981734</v>
      </c>
      <c r="AU26" s="2">
        <v>12.073999999999998</v>
      </c>
      <c r="AV26" t="str">
        <f t="shared" si="13"/>
        <v>C</v>
      </c>
      <c r="AZ26" s="1">
        <v>2452398.58487847</v>
      </c>
      <c r="BA26">
        <v>12.001</v>
      </c>
      <c r="BB26">
        <v>12.115</v>
      </c>
      <c r="BC26">
        <v>12.017</v>
      </c>
      <c r="BD26">
        <v>12.163</v>
      </c>
      <c r="BE26" s="30">
        <f t="shared" si="6"/>
        <v>12.073999999999998</v>
      </c>
    </row>
    <row r="27" spans="1:57" ht="12.75">
      <c r="A27" t="s">
        <v>81</v>
      </c>
      <c r="B27" t="s">
        <v>59</v>
      </c>
      <c r="C27" t="s">
        <v>82</v>
      </c>
      <c r="D27">
        <v>15</v>
      </c>
      <c r="E27">
        <v>103423.3</v>
      </c>
      <c r="F27">
        <v>336.3</v>
      </c>
      <c r="G27">
        <v>63718</v>
      </c>
      <c r="H27">
        <v>0.526</v>
      </c>
      <c r="I27">
        <v>45789.2</v>
      </c>
      <c r="J27">
        <v>0.885</v>
      </c>
      <c r="K27">
        <v>2452398.58538773</v>
      </c>
      <c r="L27" s="2">
        <f t="shared" si="0"/>
        <v>0.5853877300396562</v>
      </c>
      <c r="N27" s="2">
        <f t="shared" si="1"/>
        <v>0.526</v>
      </c>
      <c r="O27" s="1">
        <f t="shared" si="2"/>
        <v>2452398.58538773</v>
      </c>
      <c r="P27" s="2">
        <f t="shared" si="3"/>
        <v>0.526</v>
      </c>
      <c r="Q27" s="1">
        <f t="shared" si="4"/>
        <v>398.58538773003966</v>
      </c>
      <c r="R27" s="2">
        <f t="shared" si="5"/>
        <v>0.526</v>
      </c>
      <c r="AI27" s="1">
        <f t="shared" si="7"/>
        <v>2452398.58538773</v>
      </c>
      <c r="AJ27" s="2">
        <v>12.114749999999999</v>
      </c>
      <c r="AN27" t="str">
        <f t="shared" si="8"/>
        <v>GEMPQ</v>
      </c>
      <c r="AO27" t="str">
        <f t="shared" si="9"/>
        <v>020504.08530</v>
      </c>
      <c r="AP27" s="2">
        <v>12.114749999999999</v>
      </c>
      <c r="AQ27" s="2" t="str">
        <f t="shared" si="10"/>
        <v>C</v>
      </c>
      <c r="AR27" t="str">
        <f t="shared" si="11"/>
        <v>DRS</v>
      </c>
      <c r="AT27">
        <f t="shared" si="12"/>
        <v>398.58538773003966</v>
      </c>
      <c r="AU27" s="2">
        <v>12.114749999999999</v>
      </c>
      <c r="AV27" t="str">
        <f t="shared" si="13"/>
        <v>C</v>
      </c>
      <c r="AZ27" s="1">
        <v>2452398.58538773</v>
      </c>
      <c r="BA27">
        <v>12.033</v>
      </c>
      <c r="BB27">
        <v>12.156</v>
      </c>
      <c r="BC27">
        <v>12.071</v>
      </c>
      <c r="BD27">
        <v>12.199</v>
      </c>
      <c r="BE27" s="30">
        <f t="shared" si="6"/>
        <v>12.114749999999999</v>
      </c>
    </row>
    <row r="28" spans="1:57" ht="12.75">
      <c r="A28" t="s">
        <v>83</v>
      </c>
      <c r="B28" t="s">
        <v>59</v>
      </c>
      <c r="C28" t="s">
        <v>84</v>
      </c>
      <c r="D28">
        <v>15</v>
      </c>
      <c r="E28">
        <v>105319.7</v>
      </c>
      <c r="F28">
        <v>309.3</v>
      </c>
      <c r="G28">
        <v>64983.1</v>
      </c>
      <c r="H28">
        <v>0.524</v>
      </c>
      <c r="I28">
        <v>45612.3</v>
      </c>
      <c r="J28">
        <v>0.909</v>
      </c>
      <c r="K28">
        <v>2452398.58586227</v>
      </c>
      <c r="L28" s="2">
        <f t="shared" si="0"/>
        <v>0.585862270090729</v>
      </c>
      <c r="N28" s="2">
        <f t="shared" si="1"/>
        <v>0.524</v>
      </c>
      <c r="O28" s="1">
        <f t="shared" si="2"/>
        <v>2452398.58586227</v>
      </c>
      <c r="P28" s="2">
        <f t="shared" si="3"/>
        <v>0.524</v>
      </c>
      <c r="Q28" s="1">
        <f t="shared" si="4"/>
        <v>398.58586227009073</v>
      </c>
      <c r="R28" s="2">
        <f t="shared" si="5"/>
        <v>0.524</v>
      </c>
      <c r="AI28" s="1">
        <f t="shared" si="7"/>
        <v>2452398.58586227</v>
      </c>
      <c r="AJ28" s="2">
        <v>12.095</v>
      </c>
      <c r="AN28" t="str">
        <f t="shared" si="8"/>
        <v>GEMPQ</v>
      </c>
      <c r="AO28" t="str">
        <f t="shared" si="9"/>
        <v>020504.08577</v>
      </c>
      <c r="AP28" s="2">
        <v>12.095</v>
      </c>
      <c r="AQ28" s="2" t="str">
        <f t="shared" si="10"/>
        <v>C</v>
      </c>
      <c r="AR28" t="str">
        <f t="shared" si="11"/>
        <v>DRS</v>
      </c>
      <c r="AT28">
        <f t="shared" si="12"/>
        <v>398.58586227009073</v>
      </c>
      <c r="AU28" s="2">
        <v>12.095</v>
      </c>
      <c r="AV28" t="str">
        <f t="shared" si="13"/>
        <v>C</v>
      </c>
      <c r="AZ28" s="1">
        <v>2452398.58586227</v>
      </c>
      <c r="BA28">
        <v>11.998</v>
      </c>
      <c r="BB28">
        <v>12.154</v>
      </c>
      <c r="BC28">
        <v>12.046</v>
      </c>
      <c r="BD28">
        <v>12.182</v>
      </c>
      <c r="BE28" s="30">
        <f t="shared" si="6"/>
        <v>12.095</v>
      </c>
    </row>
    <row r="29" spans="1:57" ht="12.75">
      <c r="A29" t="s">
        <v>85</v>
      </c>
      <c r="B29" t="s">
        <v>59</v>
      </c>
      <c r="C29" t="s">
        <v>86</v>
      </c>
      <c r="D29">
        <v>15</v>
      </c>
      <c r="E29">
        <v>105056.6</v>
      </c>
      <c r="F29">
        <v>305.9</v>
      </c>
      <c r="G29">
        <v>68665.1</v>
      </c>
      <c r="H29">
        <v>0.462</v>
      </c>
      <c r="I29">
        <v>45827.7</v>
      </c>
      <c r="J29">
        <v>0.901</v>
      </c>
      <c r="K29">
        <v>2452398.58631366</v>
      </c>
      <c r="L29" s="2">
        <f t="shared" si="0"/>
        <v>0.5863136597909033</v>
      </c>
      <c r="N29" s="2">
        <f t="shared" si="1"/>
        <v>0.462</v>
      </c>
      <c r="O29" s="1">
        <f t="shared" si="2"/>
        <v>2452398.58631366</v>
      </c>
      <c r="P29" s="2">
        <f t="shared" si="3"/>
        <v>0.462</v>
      </c>
      <c r="Q29" s="1">
        <f t="shared" si="4"/>
        <v>398.5863136597909</v>
      </c>
      <c r="R29" s="2">
        <f t="shared" si="5"/>
        <v>0.462</v>
      </c>
      <c r="AI29" s="1">
        <f t="shared" si="7"/>
        <v>2452398.58631366</v>
      </c>
      <c r="AJ29" s="2">
        <v>12.047</v>
      </c>
      <c r="AN29" t="str">
        <f t="shared" si="8"/>
        <v>GEMPQ</v>
      </c>
      <c r="AO29" t="str">
        <f t="shared" si="9"/>
        <v>020504.08622</v>
      </c>
      <c r="AP29" s="2">
        <v>12.047</v>
      </c>
      <c r="AQ29" s="2" t="str">
        <f t="shared" si="10"/>
        <v>C</v>
      </c>
      <c r="AR29" t="str">
        <f t="shared" si="11"/>
        <v>DRS</v>
      </c>
      <c r="AT29">
        <f t="shared" si="12"/>
        <v>398.5863136597909</v>
      </c>
      <c r="AU29" s="2">
        <v>12.047</v>
      </c>
      <c r="AV29" t="str">
        <f t="shared" si="13"/>
        <v>C</v>
      </c>
      <c r="AZ29" s="1">
        <v>2452398.58631366</v>
      </c>
      <c r="BA29">
        <v>11.956</v>
      </c>
      <c r="BB29">
        <v>12.092</v>
      </c>
      <c r="BC29">
        <v>11.99</v>
      </c>
      <c r="BD29">
        <v>12.15</v>
      </c>
      <c r="BE29" s="30">
        <f t="shared" si="6"/>
        <v>12.047</v>
      </c>
    </row>
    <row r="30" spans="1:57" ht="12.75">
      <c r="A30" t="s">
        <v>87</v>
      </c>
      <c r="B30" t="s">
        <v>59</v>
      </c>
      <c r="C30" t="s">
        <v>88</v>
      </c>
      <c r="D30">
        <v>15</v>
      </c>
      <c r="E30">
        <v>104746.4</v>
      </c>
      <c r="F30">
        <v>302.4</v>
      </c>
      <c r="G30">
        <v>70321.2</v>
      </c>
      <c r="H30">
        <v>0.433</v>
      </c>
      <c r="I30">
        <v>45180.2</v>
      </c>
      <c r="J30">
        <v>0.913</v>
      </c>
      <c r="K30">
        <v>2452398.58678819</v>
      </c>
      <c r="L30" s="2">
        <f t="shared" si="0"/>
        <v>0.5867881900630891</v>
      </c>
      <c r="N30" s="2">
        <f t="shared" si="1"/>
        <v>0.433</v>
      </c>
      <c r="O30" s="1">
        <f t="shared" si="2"/>
        <v>2452398.58678819</v>
      </c>
      <c r="P30" s="2">
        <f t="shared" si="3"/>
        <v>0.433</v>
      </c>
      <c r="Q30" s="1">
        <f t="shared" si="4"/>
        <v>398.5867881900631</v>
      </c>
      <c r="R30" s="2">
        <f t="shared" si="5"/>
        <v>0.433</v>
      </c>
      <c r="AI30" s="1">
        <f t="shared" si="7"/>
        <v>2452398.58678819</v>
      </c>
      <c r="AJ30" s="2">
        <v>12.006499999999999</v>
      </c>
      <c r="AN30" t="str">
        <f t="shared" si="8"/>
        <v>GEMPQ</v>
      </c>
      <c r="AO30" t="str">
        <f t="shared" si="9"/>
        <v>020504.08670</v>
      </c>
      <c r="AP30" s="2">
        <v>12.006499999999999</v>
      </c>
      <c r="AQ30" s="2" t="str">
        <f t="shared" si="10"/>
        <v>C</v>
      </c>
      <c r="AR30" t="str">
        <f t="shared" si="11"/>
        <v>DRS</v>
      </c>
      <c r="AT30">
        <f t="shared" si="12"/>
        <v>398.5867881900631</v>
      </c>
      <c r="AU30" s="2">
        <v>12.006499999999999</v>
      </c>
      <c r="AV30" t="str">
        <f t="shared" si="13"/>
        <v>C</v>
      </c>
      <c r="AZ30" s="1">
        <v>2452398.58678819</v>
      </c>
      <c r="BA30">
        <v>11.922</v>
      </c>
      <c r="BB30">
        <v>12.063</v>
      </c>
      <c r="BC30">
        <v>11.948</v>
      </c>
      <c r="BD30">
        <v>12.093</v>
      </c>
      <c r="BE30" s="30">
        <f t="shared" si="6"/>
        <v>12.006499999999999</v>
      </c>
    </row>
    <row r="31" spans="1:57" ht="12.75">
      <c r="A31" t="s">
        <v>89</v>
      </c>
      <c r="B31" t="s">
        <v>59</v>
      </c>
      <c r="C31" t="s">
        <v>90</v>
      </c>
      <c r="D31">
        <v>15</v>
      </c>
      <c r="E31">
        <v>104132.2</v>
      </c>
      <c r="F31">
        <v>300.8</v>
      </c>
      <c r="G31">
        <v>67077.3</v>
      </c>
      <c r="H31">
        <v>0.478</v>
      </c>
      <c r="I31">
        <v>46330</v>
      </c>
      <c r="J31">
        <v>0.879</v>
      </c>
      <c r="K31">
        <v>2452398.58725116</v>
      </c>
      <c r="L31" s="2">
        <f t="shared" si="0"/>
        <v>0.5872511598281562</v>
      </c>
      <c r="N31" s="2">
        <f t="shared" si="1"/>
        <v>0.478</v>
      </c>
      <c r="O31" s="1">
        <f t="shared" si="2"/>
        <v>2452398.58725116</v>
      </c>
      <c r="P31" s="2">
        <f t="shared" si="3"/>
        <v>0.478</v>
      </c>
      <c r="Q31" s="1">
        <f t="shared" si="4"/>
        <v>398.58725115982816</v>
      </c>
      <c r="R31" s="2">
        <f t="shared" si="5"/>
        <v>0.478</v>
      </c>
      <c r="AI31" s="1">
        <f t="shared" si="7"/>
        <v>2452398.58725116</v>
      </c>
      <c r="AJ31" s="2">
        <v>12.075750000000001</v>
      </c>
      <c r="AN31" t="str">
        <f t="shared" si="8"/>
        <v>GEMPQ</v>
      </c>
      <c r="AO31" t="str">
        <f t="shared" si="9"/>
        <v>020504.08716</v>
      </c>
      <c r="AP31" s="2">
        <v>12.075750000000001</v>
      </c>
      <c r="AQ31" s="2" t="str">
        <f t="shared" si="10"/>
        <v>C</v>
      </c>
      <c r="AR31" t="str">
        <f t="shared" si="11"/>
        <v>DRS</v>
      </c>
      <c r="AT31">
        <f t="shared" si="12"/>
        <v>398.58725115982816</v>
      </c>
      <c r="AU31" s="2">
        <v>12.075750000000001</v>
      </c>
      <c r="AV31" t="str">
        <f t="shared" si="13"/>
        <v>C</v>
      </c>
      <c r="AZ31" s="1">
        <v>2452398.58725116</v>
      </c>
      <c r="BA31">
        <v>12</v>
      </c>
      <c r="BB31">
        <v>12.108</v>
      </c>
      <c r="BC31">
        <v>12.028</v>
      </c>
      <c r="BD31">
        <v>12.167</v>
      </c>
      <c r="BE31" s="30">
        <f t="shared" si="6"/>
        <v>12.075750000000001</v>
      </c>
    </row>
    <row r="32" spans="1:57" ht="12.75">
      <c r="A32" t="s">
        <v>91</v>
      </c>
      <c r="B32" t="s">
        <v>59</v>
      </c>
      <c r="C32" t="s">
        <v>92</v>
      </c>
      <c r="D32">
        <v>15</v>
      </c>
      <c r="E32">
        <v>104608</v>
      </c>
      <c r="F32">
        <v>297.7</v>
      </c>
      <c r="G32">
        <v>66290.1</v>
      </c>
      <c r="H32">
        <v>0.495</v>
      </c>
      <c r="I32">
        <v>45561</v>
      </c>
      <c r="J32">
        <v>0.902</v>
      </c>
      <c r="K32">
        <v>2452398.58769097</v>
      </c>
      <c r="L32" s="2">
        <f t="shared" si="0"/>
        <v>0.5876909699290991</v>
      </c>
      <c r="N32" s="2">
        <f t="shared" si="1"/>
        <v>0.495</v>
      </c>
      <c r="O32" s="1">
        <f t="shared" si="2"/>
        <v>2452398.58769097</v>
      </c>
      <c r="P32" s="2">
        <f t="shared" si="3"/>
        <v>0.495</v>
      </c>
      <c r="Q32" s="1">
        <f t="shared" si="4"/>
        <v>398.5876909699291</v>
      </c>
      <c r="R32" s="2">
        <f t="shared" si="5"/>
        <v>0.495</v>
      </c>
      <c r="AI32" s="1">
        <f t="shared" si="7"/>
        <v>2452398.58769097</v>
      </c>
      <c r="AJ32" s="2">
        <v>12.079749999999999</v>
      </c>
      <c r="AN32" t="str">
        <f t="shared" si="8"/>
        <v>GEMPQ</v>
      </c>
      <c r="AO32" t="str">
        <f t="shared" si="9"/>
        <v>020504.08760</v>
      </c>
      <c r="AP32" s="2">
        <v>12.079749999999999</v>
      </c>
      <c r="AQ32" s="2" t="str">
        <f t="shared" si="10"/>
        <v>C</v>
      </c>
      <c r="AR32" t="str">
        <f t="shared" si="11"/>
        <v>DRS</v>
      </c>
      <c r="AT32">
        <f t="shared" si="12"/>
        <v>398.5876909699291</v>
      </c>
      <c r="AU32" s="2">
        <v>12.079749999999999</v>
      </c>
      <c r="AV32" t="str">
        <f t="shared" si="13"/>
        <v>C</v>
      </c>
      <c r="AZ32" s="1">
        <v>2452398.58769097</v>
      </c>
      <c r="BA32">
        <v>11.991</v>
      </c>
      <c r="BB32">
        <v>12.125</v>
      </c>
      <c r="BC32">
        <v>12.023</v>
      </c>
      <c r="BD32">
        <v>12.18</v>
      </c>
      <c r="BE32" s="30">
        <f t="shared" si="6"/>
        <v>12.079749999999999</v>
      </c>
    </row>
    <row r="33" spans="1:57" ht="12.75">
      <c r="A33" t="s">
        <v>93</v>
      </c>
      <c r="B33" t="s">
        <v>59</v>
      </c>
      <c r="C33" t="s">
        <v>94</v>
      </c>
      <c r="D33">
        <v>15</v>
      </c>
      <c r="E33">
        <v>105332</v>
      </c>
      <c r="F33">
        <v>296.4</v>
      </c>
      <c r="G33">
        <v>65257.1</v>
      </c>
      <c r="H33">
        <v>0.52</v>
      </c>
      <c r="I33">
        <v>45495.4</v>
      </c>
      <c r="J33">
        <v>0.911</v>
      </c>
      <c r="K33">
        <v>2452398.58816551</v>
      </c>
      <c r="L33" s="2">
        <f t="shared" si="0"/>
        <v>0.5881655099801719</v>
      </c>
      <c r="N33" s="2">
        <f t="shared" si="1"/>
        <v>0.52</v>
      </c>
      <c r="O33" s="1">
        <f t="shared" si="2"/>
        <v>2452398.58816551</v>
      </c>
      <c r="P33" s="2">
        <f t="shared" si="3"/>
        <v>0.52</v>
      </c>
      <c r="Q33" s="1">
        <f t="shared" si="4"/>
        <v>398.5881655099802</v>
      </c>
      <c r="R33" s="2">
        <f t="shared" si="5"/>
        <v>0.52</v>
      </c>
      <c r="AI33" s="1">
        <f t="shared" si="7"/>
        <v>2452398.58816551</v>
      </c>
      <c r="AJ33" s="2">
        <v>12.10175</v>
      </c>
      <c r="AN33" t="str">
        <f t="shared" si="8"/>
        <v>GEMPQ</v>
      </c>
      <c r="AO33" t="str">
        <f t="shared" si="9"/>
        <v>020504.08807</v>
      </c>
      <c r="AP33" s="2">
        <v>12.10175</v>
      </c>
      <c r="AQ33" s="2" t="str">
        <f t="shared" si="10"/>
        <v>C</v>
      </c>
      <c r="AR33" t="str">
        <f t="shared" si="11"/>
        <v>DRS</v>
      </c>
      <c r="AT33">
        <f t="shared" si="12"/>
        <v>398.5881655099802</v>
      </c>
      <c r="AU33" s="2">
        <v>12.10175</v>
      </c>
      <c r="AV33" t="str">
        <f t="shared" si="13"/>
        <v>C</v>
      </c>
      <c r="AZ33" s="1">
        <v>2452398.58816551</v>
      </c>
      <c r="BA33">
        <v>12.026</v>
      </c>
      <c r="BB33">
        <v>12.15</v>
      </c>
      <c r="BC33">
        <v>12.038</v>
      </c>
      <c r="BD33">
        <v>12.193000000000001</v>
      </c>
      <c r="BE33" s="30">
        <f t="shared" si="6"/>
        <v>12.10175</v>
      </c>
    </row>
    <row r="34" spans="1:57" ht="12.75">
      <c r="A34" t="s">
        <v>95</v>
      </c>
      <c r="B34" t="s">
        <v>59</v>
      </c>
      <c r="C34" t="s">
        <v>96</v>
      </c>
      <c r="D34">
        <v>15</v>
      </c>
      <c r="E34">
        <v>106335.8</v>
      </c>
      <c r="F34">
        <v>294.2</v>
      </c>
      <c r="G34">
        <v>64877.6</v>
      </c>
      <c r="H34">
        <v>0.536</v>
      </c>
      <c r="I34">
        <v>46467.1</v>
      </c>
      <c r="J34">
        <v>0.899</v>
      </c>
      <c r="K34">
        <v>2452398.58864005</v>
      </c>
      <c r="L34" s="2">
        <f t="shared" si="0"/>
        <v>0.5886400500312448</v>
      </c>
      <c r="N34" s="2">
        <f t="shared" si="1"/>
        <v>0.536</v>
      </c>
      <c r="O34" s="1">
        <f t="shared" si="2"/>
        <v>2452398.58864005</v>
      </c>
      <c r="P34" s="2">
        <f t="shared" si="3"/>
        <v>0.536</v>
      </c>
      <c r="Q34" s="1">
        <f t="shared" si="4"/>
        <v>398.58864005003124</v>
      </c>
      <c r="R34" s="2">
        <f t="shared" si="5"/>
        <v>0.536</v>
      </c>
      <c r="AI34" s="1">
        <f t="shared" si="7"/>
        <v>2452398.58864005</v>
      </c>
      <c r="AJ34" s="2">
        <v>12.114249999999998</v>
      </c>
      <c r="AN34" t="str">
        <f t="shared" si="8"/>
        <v>GEMPQ</v>
      </c>
      <c r="AO34" t="str">
        <f t="shared" si="9"/>
        <v>020504.08855</v>
      </c>
      <c r="AP34" s="2">
        <v>12.114249999999998</v>
      </c>
      <c r="AQ34" s="2" t="str">
        <f t="shared" si="10"/>
        <v>C</v>
      </c>
      <c r="AR34" t="str">
        <f t="shared" si="11"/>
        <v>DRS</v>
      </c>
      <c r="AT34">
        <f t="shared" si="12"/>
        <v>398.58864005003124</v>
      </c>
      <c r="AU34" s="2">
        <v>12.114249999999998</v>
      </c>
      <c r="AV34" t="str">
        <f t="shared" si="13"/>
        <v>C</v>
      </c>
      <c r="AZ34" s="1">
        <v>2452398.58864005</v>
      </c>
      <c r="BA34">
        <v>12.011</v>
      </c>
      <c r="BB34">
        <v>12.166</v>
      </c>
      <c r="BC34">
        <v>12.068</v>
      </c>
      <c r="BD34">
        <v>12.212</v>
      </c>
      <c r="BE34" s="30">
        <f t="shared" si="6"/>
        <v>12.114249999999998</v>
      </c>
    </row>
    <row r="35" spans="1:57" ht="12.75">
      <c r="A35" t="s">
        <v>97</v>
      </c>
      <c r="B35" t="s">
        <v>59</v>
      </c>
      <c r="C35" t="s">
        <v>98</v>
      </c>
      <c r="D35">
        <v>15</v>
      </c>
      <c r="E35">
        <v>105610.5</v>
      </c>
      <c r="F35">
        <v>293.8</v>
      </c>
      <c r="G35">
        <v>63449.1</v>
      </c>
      <c r="H35">
        <v>0.553</v>
      </c>
      <c r="I35">
        <v>44933.7</v>
      </c>
      <c r="J35">
        <v>0.928</v>
      </c>
      <c r="K35">
        <v>2452398.58910301</v>
      </c>
      <c r="L35" s="2">
        <f t="shared" si="0"/>
        <v>0.5891030100174248</v>
      </c>
      <c r="N35" s="2">
        <f t="shared" si="1"/>
        <v>0.553</v>
      </c>
      <c r="O35" s="1">
        <f t="shared" si="2"/>
        <v>2452398.58910301</v>
      </c>
      <c r="P35" s="2">
        <f t="shared" si="3"/>
        <v>0.553</v>
      </c>
      <c r="Q35" s="1">
        <f t="shared" si="4"/>
        <v>398.5891030100174</v>
      </c>
      <c r="R35" s="2">
        <f t="shared" si="5"/>
        <v>0.553</v>
      </c>
      <c r="AI35" s="1">
        <f t="shared" si="7"/>
        <v>2452398.58910301</v>
      </c>
      <c r="AJ35" s="2">
        <v>12.130500000000001</v>
      </c>
      <c r="AN35" t="str">
        <f t="shared" si="8"/>
        <v>GEMPQ</v>
      </c>
      <c r="AO35" t="str">
        <f t="shared" si="9"/>
        <v>020504.08901</v>
      </c>
      <c r="AP35" s="2">
        <v>12.130500000000001</v>
      </c>
      <c r="AQ35" s="2" t="str">
        <f t="shared" si="10"/>
        <v>C</v>
      </c>
      <c r="AR35" t="str">
        <f t="shared" si="11"/>
        <v>DRS</v>
      </c>
      <c r="AT35">
        <f t="shared" si="12"/>
        <v>398.5891030100174</v>
      </c>
      <c r="AU35" s="2">
        <v>12.130500000000001</v>
      </c>
      <c r="AV35" t="str">
        <f t="shared" si="13"/>
        <v>C</v>
      </c>
      <c r="AZ35" s="1">
        <v>2452398.58910301</v>
      </c>
      <c r="BA35">
        <v>12.042</v>
      </c>
      <c r="BB35">
        <v>12.183000000000002</v>
      </c>
      <c r="BC35">
        <v>12.057</v>
      </c>
      <c r="BD35">
        <v>12.24</v>
      </c>
      <c r="BE35" s="30">
        <f t="shared" si="6"/>
        <v>12.130500000000001</v>
      </c>
    </row>
    <row r="36" spans="1:57" ht="12.75">
      <c r="A36" t="s">
        <v>99</v>
      </c>
      <c r="B36" t="s">
        <v>59</v>
      </c>
      <c r="C36" t="s">
        <v>100</v>
      </c>
      <c r="D36">
        <v>15</v>
      </c>
      <c r="E36">
        <v>106993.9</v>
      </c>
      <c r="F36">
        <v>291.3</v>
      </c>
      <c r="G36">
        <v>65152.2</v>
      </c>
      <c r="H36">
        <v>0.539</v>
      </c>
      <c r="I36">
        <v>46366.9</v>
      </c>
      <c r="J36">
        <v>0.908</v>
      </c>
      <c r="K36">
        <v>2452398.5895544</v>
      </c>
      <c r="L36" s="2">
        <f t="shared" si="0"/>
        <v>0.5895544001832604</v>
      </c>
      <c r="N36" s="2">
        <f t="shared" si="1"/>
        <v>0.539</v>
      </c>
      <c r="O36" s="1">
        <f t="shared" si="2"/>
        <v>2452398.5895544</v>
      </c>
      <c r="P36" s="2">
        <f t="shared" si="3"/>
        <v>0.539</v>
      </c>
      <c r="Q36" s="1">
        <f t="shared" si="4"/>
        <v>398.58955440018326</v>
      </c>
      <c r="R36" s="2">
        <f t="shared" si="5"/>
        <v>0.539</v>
      </c>
      <c r="AI36" s="1">
        <f t="shared" si="7"/>
        <v>2452398.5895544</v>
      </c>
      <c r="AJ36" s="2">
        <v>12.116499999999998</v>
      </c>
      <c r="AN36" t="str">
        <f t="shared" si="8"/>
        <v>GEMPQ</v>
      </c>
      <c r="AO36" t="str">
        <f t="shared" si="9"/>
        <v>020504.08946</v>
      </c>
      <c r="AP36" s="2">
        <v>12.116499999999998</v>
      </c>
      <c r="AQ36" s="2" t="str">
        <f t="shared" si="10"/>
        <v>C</v>
      </c>
      <c r="AR36" t="str">
        <f t="shared" si="11"/>
        <v>DRS</v>
      </c>
      <c r="AT36">
        <f t="shared" si="12"/>
        <v>398.58955440018326</v>
      </c>
      <c r="AU36" s="2">
        <v>12.116499999999998</v>
      </c>
      <c r="AV36" t="str">
        <f t="shared" si="13"/>
        <v>C</v>
      </c>
      <c r="AZ36" s="1">
        <v>2452398.5895544</v>
      </c>
      <c r="BA36">
        <v>12.033</v>
      </c>
      <c r="BB36">
        <v>12.169</v>
      </c>
      <c r="BC36">
        <v>12.059</v>
      </c>
      <c r="BD36">
        <v>12.205</v>
      </c>
      <c r="BE36" s="30">
        <f t="shared" si="6"/>
        <v>12.116499999999998</v>
      </c>
    </row>
    <row r="37" spans="1:57" ht="12.75">
      <c r="A37" t="s">
        <v>101</v>
      </c>
      <c r="B37" t="s">
        <v>59</v>
      </c>
      <c r="C37" t="s">
        <v>102</v>
      </c>
      <c r="D37">
        <v>15</v>
      </c>
      <c r="E37">
        <v>106514.6</v>
      </c>
      <c r="F37">
        <v>290.4</v>
      </c>
      <c r="G37">
        <v>64937.3</v>
      </c>
      <c r="H37">
        <v>0.537</v>
      </c>
      <c r="I37">
        <v>46374.7</v>
      </c>
      <c r="J37">
        <v>0.903</v>
      </c>
      <c r="K37">
        <v>2452398.59002894</v>
      </c>
      <c r="L37" s="2">
        <f t="shared" si="0"/>
        <v>0.590028939768672</v>
      </c>
      <c r="N37" s="2">
        <f t="shared" si="1"/>
        <v>0.537</v>
      </c>
      <c r="O37" s="1">
        <f t="shared" si="2"/>
        <v>2452398.59002894</v>
      </c>
      <c r="P37" s="2">
        <f t="shared" si="3"/>
        <v>0.537</v>
      </c>
      <c r="Q37" s="1">
        <f t="shared" si="4"/>
        <v>398.5900289397687</v>
      </c>
      <c r="R37" s="2">
        <f t="shared" si="5"/>
        <v>0.537</v>
      </c>
      <c r="AI37" s="1">
        <f t="shared" si="7"/>
        <v>2452398.59002894</v>
      </c>
      <c r="AJ37" s="2">
        <v>12.11875</v>
      </c>
      <c r="AN37" t="str">
        <f t="shared" si="8"/>
        <v>GEMPQ</v>
      </c>
      <c r="AO37" t="str">
        <f t="shared" si="9"/>
        <v>020504.08994</v>
      </c>
      <c r="AP37" s="2">
        <v>12.11875</v>
      </c>
      <c r="AQ37" s="2" t="str">
        <f t="shared" si="10"/>
        <v>C</v>
      </c>
      <c r="AR37" t="str">
        <f t="shared" si="11"/>
        <v>DRS</v>
      </c>
      <c r="AT37">
        <f t="shared" si="12"/>
        <v>398.5900289397687</v>
      </c>
      <c r="AU37" s="2">
        <v>12.11875</v>
      </c>
      <c r="AV37" t="str">
        <f t="shared" si="13"/>
        <v>C</v>
      </c>
      <c r="AZ37" s="1">
        <v>2452398.59002894</v>
      </c>
      <c r="BA37">
        <v>12.036</v>
      </c>
      <c r="BB37">
        <v>12.167000000000002</v>
      </c>
      <c r="BC37">
        <v>12.065</v>
      </c>
      <c r="BD37">
        <v>12.207</v>
      </c>
      <c r="BE37" s="30">
        <f t="shared" si="6"/>
        <v>12.11875</v>
      </c>
    </row>
    <row r="38" spans="1:57" ht="12.75">
      <c r="A38" t="s">
        <v>103</v>
      </c>
      <c r="B38" t="s">
        <v>59</v>
      </c>
      <c r="C38" t="s">
        <v>104</v>
      </c>
      <c r="D38">
        <v>15</v>
      </c>
      <c r="E38">
        <v>106455.1</v>
      </c>
      <c r="F38">
        <v>288.5</v>
      </c>
      <c r="G38">
        <v>69169.7</v>
      </c>
      <c r="H38">
        <v>0.468</v>
      </c>
      <c r="I38">
        <v>45914.7</v>
      </c>
      <c r="J38">
        <v>0.913</v>
      </c>
      <c r="K38">
        <v>2452398.5904919</v>
      </c>
      <c r="L38" s="2">
        <f t="shared" si="0"/>
        <v>0.5904919002205133</v>
      </c>
      <c r="N38" s="2">
        <f t="shared" si="1"/>
        <v>0.468</v>
      </c>
      <c r="O38" s="1">
        <f t="shared" si="2"/>
        <v>2452398.5904919</v>
      </c>
      <c r="P38" s="2">
        <f t="shared" si="3"/>
        <v>0.468</v>
      </c>
      <c r="Q38" s="1">
        <f t="shared" si="4"/>
        <v>398.5904919002205</v>
      </c>
      <c r="R38" s="2">
        <f t="shared" si="5"/>
        <v>0.468</v>
      </c>
      <c r="AI38" s="1">
        <f t="shared" si="7"/>
        <v>2452398.5904919</v>
      </c>
      <c r="AJ38" s="2">
        <v>12.0475</v>
      </c>
      <c r="AN38" t="str">
        <f t="shared" si="8"/>
        <v>GEMPQ</v>
      </c>
      <c r="AO38" t="str">
        <f t="shared" si="9"/>
        <v>020504.09040</v>
      </c>
      <c r="AP38" s="2">
        <v>12.0475</v>
      </c>
      <c r="AQ38" s="2" t="str">
        <f t="shared" si="10"/>
        <v>C</v>
      </c>
      <c r="AR38" t="str">
        <f t="shared" si="11"/>
        <v>DRS</v>
      </c>
      <c r="AT38">
        <f t="shared" si="12"/>
        <v>398.5904919002205</v>
      </c>
      <c r="AU38" s="2">
        <v>12.0475</v>
      </c>
      <c r="AV38" t="str">
        <f t="shared" si="13"/>
        <v>C</v>
      </c>
      <c r="AZ38" s="1">
        <v>2452398.5904919</v>
      </c>
      <c r="BA38">
        <v>11.963</v>
      </c>
      <c r="BB38">
        <v>12.098</v>
      </c>
      <c r="BC38">
        <v>11.985</v>
      </c>
      <c r="BD38">
        <v>12.144</v>
      </c>
      <c r="BE38" s="30">
        <f t="shared" si="6"/>
        <v>12.0475</v>
      </c>
    </row>
    <row r="39" spans="1:57" ht="12.75">
      <c r="A39" t="s">
        <v>105</v>
      </c>
      <c r="B39" t="s">
        <v>59</v>
      </c>
      <c r="C39" t="s">
        <v>106</v>
      </c>
      <c r="D39">
        <v>15</v>
      </c>
      <c r="E39">
        <v>103969.1</v>
      </c>
      <c r="F39">
        <v>285.9</v>
      </c>
      <c r="G39">
        <v>68761.7</v>
      </c>
      <c r="H39">
        <v>0.449</v>
      </c>
      <c r="I39">
        <v>46743.2</v>
      </c>
      <c r="J39">
        <v>0.868</v>
      </c>
      <c r="K39">
        <v>2452398.59095486</v>
      </c>
      <c r="L39" s="2">
        <f t="shared" si="0"/>
        <v>0.5909548602066934</v>
      </c>
      <c r="N39" s="2">
        <f t="shared" si="1"/>
        <v>0.449</v>
      </c>
      <c r="O39" s="1">
        <f t="shared" si="2"/>
        <v>2452398.59095486</v>
      </c>
      <c r="P39" s="2">
        <f t="shared" si="3"/>
        <v>0.449</v>
      </c>
      <c r="Q39" s="1">
        <f t="shared" si="4"/>
        <v>398.5909548602067</v>
      </c>
      <c r="R39" s="2">
        <f t="shared" si="5"/>
        <v>0.449</v>
      </c>
      <c r="AI39" s="1">
        <f t="shared" si="7"/>
        <v>2452398.59095486</v>
      </c>
      <c r="AJ39" s="2">
        <v>12.055250000000001</v>
      </c>
      <c r="AN39" t="str">
        <f t="shared" si="8"/>
        <v>GEMPQ</v>
      </c>
      <c r="AO39" t="str">
        <f t="shared" si="9"/>
        <v>020504.09086</v>
      </c>
      <c r="AP39" s="2">
        <v>12.055250000000001</v>
      </c>
      <c r="AQ39" s="2" t="str">
        <f t="shared" si="10"/>
        <v>C</v>
      </c>
      <c r="AR39" t="str">
        <f t="shared" si="11"/>
        <v>DRS</v>
      </c>
      <c r="AT39">
        <f t="shared" si="12"/>
        <v>398.5909548602067</v>
      </c>
      <c r="AU39" s="2">
        <v>12.055250000000001</v>
      </c>
      <c r="AV39" t="str">
        <f t="shared" si="13"/>
        <v>C</v>
      </c>
      <c r="AZ39" s="1">
        <v>2452398.59095486</v>
      </c>
      <c r="BA39">
        <v>11.983</v>
      </c>
      <c r="BB39">
        <v>12.079</v>
      </c>
      <c r="BC39">
        <v>12.011</v>
      </c>
      <c r="BD39">
        <v>12.148</v>
      </c>
      <c r="BE39" s="30">
        <f t="shared" si="6"/>
        <v>12.055250000000001</v>
      </c>
    </row>
    <row r="40" spans="1:57" ht="12.75">
      <c r="A40" t="s">
        <v>107</v>
      </c>
      <c r="B40" t="s">
        <v>59</v>
      </c>
      <c r="C40" t="s">
        <v>108</v>
      </c>
      <c r="D40">
        <v>15</v>
      </c>
      <c r="E40">
        <v>105817.8</v>
      </c>
      <c r="F40">
        <v>299.3</v>
      </c>
      <c r="G40">
        <v>69528.4</v>
      </c>
      <c r="H40">
        <v>0.456</v>
      </c>
      <c r="I40">
        <v>46316.7</v>
      </c>
      <c r="J40">
        <v>0.897</v>
      </c>
      <c r="K40">
        <v>2452398.59140625</v>
      </c>
      <c r="L40" s="2">
        <f t="shared" si="0"/>
        <v>0.5914062499068677</v>
      </c>
      <c r="N40" s="2">
        <f t="shared" si="1"/>
        <v>0.456</v>
      </c>
      <c r="O40" s="1">
        <f t="shared" si="2"/>
        <v>2452398.59140625</v>
      </c>
      <c r="P40" s="2">
        <f t="shared" si="3"/>
        <v>0.456</v>
      </c>
      <c r="Q40" s="1">
        <f t="shared" si="4"/>
        <v>398.59140624990687</v>
      </c>
      <c r="R40" s="2">
        <f t="shared" si="5"/>
        <v>0.456</v>
      </c>
      <c r="AI40" s="1">
        <f t="shared" si="7"/>
        <v>2452398.59140625</v>
      </c>
      <c r="AJ40" s="2">
        <v>12.0455</v>
      </c>
      <c r="AN40" t="str">
        <f t="shared" si="8"/>
        <v>GEMPQ</v>
      </c>
      <c r="AO40" t="str">
        <f t="shared" si="9"/>
        <v>020504.09131</v>
      </c>
      <c r="AP40" s="2">
        <v>12.0455</v>
      </c>
      <c r="AQ40" s="2" t="str">
        <f t="shared" si="10"/>
        <v>C</v>
      </c>
      <c r="AR40" t="str">
        <f t="shared" si="11"/>
        <v>DRS</v>
      </c>
      <c r="AT40">
        <f t="shared" si="12"/>
        <v>398.59140624990687</v>
      </c>
      <c r="AU40" s="2">
        <v>12.0455</v>
      </c>
      <c r="AV40" t="str">
        <f t="shared" si="13"/>
        <v>C</v>
      </c>
      <c r="AZ40" s="1">
        <v>2452398.59140625</v>
      </c>
      <c r="BA40">
        <v>11.965</v>
      </c>
      <c r="BB40">
        <v>12.086</v>
      </c>
      <c r="BC40">
        <v>11.988999999999999</v>
      </c>
      <c r="BD40">
        <v>12.142000000000001</v>
      </c>
      <c r="BE40" s="30">
        <f t="shared" si="6"/>
        <v>12.0455</v>
      </c>
    </row>
    <row r="41" spans="1:57" ht="12.75">
      <c r="A41" t="s">
        <v>109</v>
      </c>
      <c r="B41" t="s">
        <v>59</v>
      </c>
      <c r="C41" t="s">
        <v>110</v>
      </c>
      <c r="D41">
        <v>15</v>
      </c>
      <c r="E41">
        <v>105847.2</v>
      </c>
      <c r="F41">
        <v>296</v>
      </c>
      <c r="G41">
        <v>68119.5</v>
      </c>
      <c r="H41">
        <v>0.479</v>
      </c>
      <c r="I41">
        <v>47097.7</v>
      </c>
      <c r="J41">
        <v>0.879</v>
      </c>
      <c r="K41">
        <v>2452398.59188079</v>
      </c>
      <c r="L41" s="2">
        <f t="shared" si="0"/>
        <v>0.5918807899579406</v>
      </c>
      <c r="N41" s="2">
        <f t="shared" si="1"/>
        <v>0.479</v>
      </c>
      <c r="O41" s="1">
        <f t="shared" si="2"/>
        <v>2452398.59188079</v>
      </c>
      <c r="P41" s="2">
        <f t="shared" si="3"/>
        <v>0.479</v>
      </c>
      <c r="Q41" s="1">
        <f t="shared" si="4"/>
        <v>398.59188078995794</v>
      </c>
      <c r="R41" s="2">
        <f t="shared" si="5"/>
        <v>0.479</v>
      </c>
      <c r="AI41" s="1">
        <f t="shared" si="7"/>
        <v>2452398.59188079</v>
      </c>
      <c r="AJ41" s="2">
        <v>12.07075</v>
      </c>
      <c r="AN41" t="str">
        <f t="shared" si="8"/>
        <v>GEMPQ</v>
      </c>
      <c r="AO41" t="str">
        <f t="shared" si="9"/>
        <v>020504.09179</v>
      </c>
      <c r="AP41" s="2">
        <v>12.07075</v>
      </c>
      <c r="AQ41" s="2" t="str">
        <f t="shared" si="10"/>
        <v>C</v>
      </c>
      <c r="AR41" t="str">
        <f t="shared" si="11"/>
        <v>DRS</v>
      </c>
      <c r="AT41">
        <f t="shared" si="12"/>
        <v>398.59188078995794</v>
      </c>
      <c r="AU41" s="2">
        <v>12.07075</v>
      </c>
      <c r="AV41" t="str">
        <f t="shared" si="13"/>
        <v>C</v>
      </c>
      <c r="AZ41" s="1">
        <v>2452398.59188079</v>
      </c>
      <c r="BA41">
        <v>11.985</v>
      </c>
      <c r="BB41">
        <v>12.109</v>
      </c>
      <c r="BC41">
        <v>12.029</v>
      </c>
      <c r="BD41">
        <v>12.16</v>
      </c>
      <c r="BE41" s="30">
        <f t="shared" si="6"/>
        <v>12.07075</v>
      </c>
    </row>
    <row r="42" spans="1:57" ht="12.75">
      <c r="A42" t="s">
        <v>111</v>
      </c>
      <c r="B42" t="s">
        <v>59</v>
      </c>
      <c r="C42" t="s">
        <v>112</v>
      </c>
      <c r="D42">
        <v>15</v>
      </c>
      <c r="E42">
        <v>107806</v>
      </c>
      <c r="F42">
        <v>287.4</v>
      </c>
      <c r="G42">
        <v>67135.8</v>
      </c>
      <c r="H42">
        <v>0.514</v>
      </c>
      <c r="I42">
        <v>47066.5</v>
      </c>
      <c r="J42">
        <v>0.9</v>
      </c>
      <c r="K42">
        <v>2452398.59234375</v>
      </c>
      <c r="L42" s="2">
        <f t="shared" si="0"/>
        <v>0.5923437499441206</v>
      </c>
      <c r="N42" s="2">
        <f t="shared" si="1"/>
        <v>0.514</v>
      </c>
      <c r="O42" s="1">
        <f t="shared" si="2"/>
        <v>2452398.59234375</v>
      </c>
      <c r="P42" s="2">
        <f t="shared" si="3"/>
        <v>0.514</v>
      </c>
      <c r="Q42" s="1">
        <f t="shared" si="4"/>
        <v>398.5923437499441</v>
      </c>
      <c r="R42" s="2">
        <f t="shared" si="5"/>
        <v>0.514</v>
      </c>
      <c r="AI42" s="1">
        <f t="shared" si="7"/>
        <v>2452398.59234375</v>
      </c>
      <c r="AJ42" s="2">
        <v>12.094</v>
      </c>
      <c r="AN42" t="str">
        <f t="shared" si="8"/>
        <v>GEMPQ</v>
      </c>
      <c r="AO42" t="str">
        <f t="shared" si="9"/>
        <v>020504.09225</v>
      </c>
      <c r="AP42" s="2">
        <v>12.094</v>
      </c>
      <c r="AQ42" s="2" t="str">
        <f t="shared" si="10"/>
        <v>C</v>
      </c>
      <c r="AR42" t="str">
        <f t="shared" si="11"/>
        <v>DRS</v>
      </c>
      <c r="AT42">
        <f t="shared" si="12"/>
        <v>398.5923437499441</v>
      </c>
      <c r="AU42" s="2">
        <v>12.094</v>
      </c>
      <c r="AV42" t="str">
        <f t="shared" si="13"/>
        <v>C</v>
      </c>
      <c r="AZ42" s="1">
        <v>2452398.59234375</v>
      </c>
      <c r="BA42">
        <v>12.011</v>
      </c>
      <c r="BB42">
        <v>12.144</v>
      </c>
      <c r="BC42">
        <v>12.044</v>
      </c>
      <c r="BD42">
        <v>12.177</v>
      </c>
      <c r="BE42" s="30">
        <f t="shared" si="6"/>
        <v>12.094</v>
      </c>
    </row>
    <row r="43" spans="1:57" ht="12.75">
      <c r="A43" t="s">
        <v>113</v>
      </c>
      <c r="B43" t="s">
        <v>59</v>
      </c>
      <c r="C43" t="s">
        <v>114</v>
      </c>
      <c r="D43">
        <v>15</v>
      </c>
      <c r="E43">
        <v>107278.2</v>
      </c>
      <c r="F43">
        <v>285.3</v>
      </c>
      <c r="G43">
        <v>65269.5</v>
      </c>
      <c r="H43">
        <v>0.54</v>
      </c>
      <c r="I43">
        <v>46193.3</v>
      </c>
      <c r="J43">
        <v>0.915</v>
      </c>
      <c r="K43">
        <v>2452398.59280671</v>
      </c>
      <c r="L43" s="2">
        <f t="shared" si="0"/>
        <v>0.5928067099303007</v>
      </c>
      <c r="N43" s="2">
        <f t="shared" si="1"/>
        <v>0.54</v>
      </c>
      <c r="O43" s="1">
        <f t="shared" si="2"/>
        <v>2452398.59280671</v>
      </c>
      <c r="P43" s="2">
        <f t="shared" si="3"/>
        <v>0.54</v>
      </c>
      <c r="Q43" s="1">
        <f t="shared" si="4"/>
        <v>398.5928067099303</v>
      </c>
      <c r="R43" s="2">
        <f t="shared" si="5"/>
        <v>0.54</v>
      </c>
      <c r="AI43" s="1">
        <f t="shared" si="7"/>
        <v>2452398.59280671</v>
      </c>
      <c r="AJ43" s="2">
        <v>12.121</v>
      </c>
      <c r="AN43" t="str">
        <f t="shared" si="8"/>
        <v>GEMPQ</v>
      </c>
      <c r="AO43" t="str">
        <f t="shared" si="9"/>
        <v>020504.09271</v>
      </c>
      <c r="AP43" s="2">
        <v>12.121</v>
      </c>
      <c r="AQ43" s="2" t="str">
        <f t="shared" si="10"/>
        <v>C</v>
      </c>
      <c r="AR43" t="str">
        <f t="shared" si="11"/>
        <v>DRS</v>
      </c>
      <c r="AT43">
        <f t="shared" si="12"/>
        <v>398.5928067099303</v>
      </c>
      <c r="AU43" s="2">
        <v>12.121</v>
      </c>
      <c r="AV43" t="str">
        <f t="shared" si="13"/>
        <v>C</v>
      </c>
      <c r="AZ43" s="1">
        <v>2452398.59280671</v>
      </c>
      <c r="BA43">
        <v>12.043</v>
      </c>
      <c r="BB43">
        <v>12.17</v>
      </c>
      <c r="BC43">
        <v>12.055</v>
      </c>
      <c r="BD43">
        <v>12.216000000000001</v>
      </c>
      <c r="BE43" s="30">
        <f t="shared" si="6"/>
        <v>12.121</v>
      </c>
    </row>
    <row r="44" spans="1:57" ht="12.75">
      <c r="A44" t="s">
        <v>115</v>
      </c>
      <c r="B44" t="s">
        <v>59</v>
      </c>
      <c r="C44" t="s">
        <v>116</v>
      </c>
      <c r="D44">
        <v>15</v>
      </c>
      <c r="E44">
        <v>107498.9</v>
      </c>
      <c r="F44">
        <v>283.1</v>
      </c>
      <c r="G44">
        <v>67157.5</v>
      </c>
      <c r="H44">
        <v>0.511</v>
      </c>
      <c r="I44">
        <v>46967.3</v>
      </c>
      <c r="J44">
        <v>0.899</v>
      </c>
      <c r="K44">
        <v>2452398.5932581</v>
      </c>
      <c r="L44" s="2">
        <f t="shared" si="0"/>
        <v>0.5932581000961363</v>
      </c>
      <c r="N44" s="2">
        <f t="shared" si="1"/>
        <v>0.511</v>
      </c>
      <c r="O44" s="1">
        <f t="shared" si="2"/>
        <v>2452398.5932581</v>
      </c>
      <c r="P44" s="2">
        <f t="shared" si="3"/>
        <v>0.511</v>
      </c>
      <c r="Q44" s="1">
        <f t="shared" si="4"/>
        <v>398.59325810009614</v>
      </c>
      <c r="R44" s="2">
        <f t="shared" si="5"/>
        <v>0.511</v>
      </c>
      <c r="AI44" s="1">
        <f t="shared" si="7"/>
        <v>2452398.5932581</v>
      </c>
      <c r="AJ44" s="2">
        <v>12.0925</v>
      </c>
      <c r="AN44" t="str">
        <f t="shared" si="8"/>
        <v>GEMPQ</v>
      </c>
      <c r="AO44" t="str">
        <f t="shared" si="9"/>
        <v>020504.09317</v>
      </c>
      <c r="AP44" s="2">
        <v>12.0925</v>
      </c>
      <c r="AQ44" s="2" t="str">
        <f t="shared" si="10"/>
        <v>C</v>
      </c>
      <c r="AR44" t="str">
        <f t="shared" si="11"/>
        <v>DRS</v>
      </c>
      <c r="AT44">
        <f t="shared" si="12"/>
        <v>398.59325810009614</v>
      </c>
      <c r="AU44" s="2">
        <v>12.0925</v>
      </c>
      <c r="AV44" t="str">
        <f t="shared" si="13"/>
        <v>C</v>
      </c>
      <c r="AZ44" s="1">
        <v>2452398.5932581</v>
      </c>
      <c r="BA44">
        <v>12.003</v>
      </c>
      <c r="BB44">
        <v>12.141</v>
      </c>
      <c r="BC44">
        <v>12.042</v>
      </c>
      <c r="BD44">
        <v>12.184000000000001</v>
      </c>
      <c r="BE44" s="30">
        <f t="shared" si="6"/>
        <v>12.092500000000001</v>
      </c>
    </row>
    <row r="45" spans="1:57" ht="12.75">
      <c r="A45" t="s">
        <v>117</v>
      </c>
      <c r="B45" t="s">
        <v>59</v>
      </c>
      <c r="C45" t="s">
        <v>118</v>
      </c>
      <c r="D45">
        <v>15</v>
      </c>
      <c r="E45">
        <v>108290.1</v>
      </c>
      <c r="F45">
        <v>282</v>
      </c>
      <c r="G45">
        <v>68171.7</v>
      </c>
      <c r="H45">
        <v>0.502</v>
      </c>
      <c r="I45">
        <v>46365.7</v>
      </c>
      <c r="J45">
        <v>0.921</v>
      </c>
      <c r="K45">
        <v>2452398.59373264</v>
      </c>
      <c r="L45" s="2">
        <f t="shared" si="0"/>
        <v>0.5937326401472092</v>
      </c>
      <c r="N45" s="2">
        <f t="shared" si="1"/>
        <v>0.502</v>
      </c>
      <c r="O45" s="1">
        <f t="shared" si="2"/>
        <v>2452398.59373264</v>
      </c>
      <c r="P45" s="2">
        <f t="shared" si="3"/>
        <v>0.502</v>
      </c>
      <c r="Q45" s="1">
        <f t="shared" si="4"/>
        <v>398.5937326401472</v>
      </c>
      <c r="R45" s="2">
        <f t="shared" si="5"/>
        <v>0.502</v>
      </c>
      <c r="AI45" s="1">
        <f t="shared" si="7"/>
        <v>2452398.59373264</v>
      </c>
      <c r="AJ45" s="2">
        <v>12.06975</v>
      </c>
      <c r="AN45" t="str">
        <f t="shared" si="8"/>
        <v>GEMPQ</v>
      </c>
      <c r="AO45" t="str">
        <f t="shared" si="9"/>
        <v>020504.09364</v>
      </c>
      <c r="AP45" s="2">
        <v>12.06975</v>
      </c>
      <c r="AQ45" s="2" t="str">
        <f t="shared" si="10"/>
        <v>C</v>
      </c>
      <c r="AR45" t="str">
        <f t="shared" si="11"/>
        <v>DRS</v>
      </c>
      <c r="AT45">
        <f t="shared" si="12"/>
        <v>398.5937326401472</v>
      </c>
      <c r="AU45" s="2">
        <v>12.06975</v>
      </c>
      <c r="AV45" t="str">
        <f t="shared" si="13"/>
        <v>C</v>
      </c>
      <c r="AZ45" s="1">
        <v>2452398.59373264</v>
      </c>
      <c r="BA45">
        <v>11.975999999999999</v>
      </c>
      <c r="BB45">
        <v>12.132000000000001</v>
      </c>
      <c r="BC45">
        <v>12.012</v>
      </c>
      <c r="BD45">
        <v>12.159</v>
      </c>
      <c r="BE45" s="30">
        <f t="shared" si="6"/>
        <v>12.06975</v>
      </c>
    </row>
    <row r="46" spans="1:57" ht="12.75">
      <c r="A46" t="s">
        <v>119</v>
      </c>
      <c r="B46" t="s">
        <v>59</v>
      </c>
      <c r="C46" t="s">
        <v>120</v>
      </c>
      <c r="D46">
        <v>15</v>
      </c>
      <c r="E46">
        <v>107633.7</v>
      </c>
      <c r="F46">
        <v>279</v>
      </c>
      <c r="G46">
        <v>70374.7</v>
      </c>
      <c r="H46">
        <v>0.461</v>
      </c>
      <c r="I46">
        <v>46513</v>
      </c>
      <c r="J46">
        <v>0.911</v>
      </c>
      <c r="K46">
        <v>2452398.5941956</v>
      </c>
      <c r="L46" s="2">
        <f t="shared" si="0"/>
        <v>0.5941956001333892</v>
      </c>
      <c r="N46" s="2">
        <f t="shared" si="1"/>
        <v>0.461</v>
      </c>
      <c r="O46" s="1">
        <f t="shared" si="2"/>
        <v>2452398.5941956</v>
      </c>
      <c r="P46" s="2">
        <f t="shared" si="3"/>
        <v>0.461</v>
      </c>
      <c r="Q46" s="1">
        <f t="shared" si="4"/>
        <v>398.5941956001334</v>
      </c>
      <c r="R46" s="2">
        <f t="shared" si="5"/>
        <v>0.461</v>
      </c>
      <c r="AI46" s="1">
        <f t="shared" si="7"/>
        <v>2452398.5941956</v>
      </c>
      <c r="AJ46" s="2">
        <v>12.040750000000001</v>
      </c>
      <c r="AN46" t="str">
        <f t="shared" si="8"/>
        <v>GEMPQ</v>
      </c>
      <c r="AO46" t="str">
        <f t="shared" si="9"/>
        <v>020504.09410</v>
      </c>
      <c r="AP46" s="2">
        <v>12.040750000000001</v>
      </c>
      <c r="AQ46" s="2" t="str">
        <f t="shared" si="10"/>
        <v>C</v>
      </c>
      <c r="AR46" t="str">
        <f t="shared" si="11"/>
        <v>DRS</v>
      </c>
      <c r="AT46">
        <f t="shared" si="12"/>
        <v>398.5941956001334</v>
      </c>
      <c r="AU46" s="2">
        <v>12.040750000000001</v>
      </c>
      <c r="AV46" t="str">
        <f t="shared" si="13"/>
        <v>C</v>
      </c>
      <c r="AZ46" s="1">
        <v>2452398.5941956</v>
      </c>
      <c r="BA46">
        <v>11.96</v>
      </c>
      <c r="BB46">
        <v>12.091000000000001</v>
      </c>
      <c r="BC46">
        <v>11.981</v>
      </c>
      <c r="BD46">
        <v>12.131</v>
      </c>
      <c r="BE46" s="30">
        <f t="shared" si="6"/>
        <v>12.040750000000001</v>
      </c>
    </row>
    <row r="47" spans="1:57" ht="12.75">
      <c r="A47" t="s">
        <v>121</v>
      </c>
      <c r="B47" t="s">
        <v>59</v>
      </c>
      <c r="C47" t="s">
        <v>122</v>
      </c>
      <c r="D47">
        <v>15</v>
      </c>
      <c r="E47">
        <v>107840.2</v>
      </c>
      <c r="F47">
        <v>279.2</v>
      </c>
      <c r="G47">
        <v>72649.5</v>
      </c>
      <c r="H47">
        <v>0.429</v>
      </c>
      <c r="I47">
        <v>46287.6</v>
      </c>
      <c r="J47">
        <v>0.918</v>
      </c>
      <c r="K47">
        <v>2452398.59465856</v>
      </c>
      <c r="L47" s="2">
        <f t="shared" si="0"/>
        <v>0.5946585601195693</v>
      </c>
      <c r="N47" s="2">
        <f t="shared" si="1"/>
        <v>0.429</v>
      </c>
      <c r="O47" s="1">
        <f t="shared" si="2"/>
        <v>2452398.59465856</v>
      </c>
      <c r="P47" s="2">
        <f t="shared" si="3"/>
        <v>0.429</v>
      </c>
      <c r="Q47" s="1">
        <f t="shared" si="4"/>
        <v>398.59465856011957</v>
      </c>
      <c r="R47" s="2">
        <f t="shared" si="5"/>
        <v>0.429</v>
      </c>
      <c r="AI47" s="1">
        <f t="shared" si="7"/>
        <v>2452398.59465856</v>
      </c>
      <c r="AJ47" s="2">
        <v>12</v>
      </c>
      <c r="AN47" t="str">
        <f t="shared" si="8"/>
        <v>GEMPQ</v>
      </c>
      <c r="AO47" t="str">
        <f t="shared" si="9"/>
        <v>020504.09457</v>
      </c>
      <c r="AP47" s="2">
        <v>12</v>
      </c>
      <c r="AQ47" s="2" t="str">
        <f t="shared" si="10"/>
        <v>C</v>
      </c>
      <c r="AR47" t="str">
        <f t="shared" si="11"/>
        <v>DRS</v>
      </c>
      <c r="AT47">
        <f t="shared" si="12"/>
        <v>398.59465856011957</v>
      </c>
      <c r="AU47" s="2">
        <v>12</v>
      </c>
      <c r="AV47" t="str">
        <f t="shared" si="13"/>
        <v>C</v>
      </c>
      <c r="AZ47" s="1">
        <v>2452398.59465856</v>
      </c>
      <c r="BA47">
        <v>11.911999999999999</v>
      </c>
      <c r="BB47">
        <v>12.059000000000001</v>
      </c>
      <c r="BC47">
        <v>11.940999999999999</v>
      </c>
      <c r="BD47">
        <v>12.088000000000001</v>
      </c>
      <c r="BE47" s="30">
        <f t="shared" si="6"/>
        <v>12</v>
      </c>
    </row>
    <row r="48" spans="1:57" ht="12.75">
      <c r="A48" t="s">
        <v>123</v>
      </c>
      <c r="B48" t="s">
        <v>59</v>
      </c>
      <c r="C48" t="s">
        <v>124</v>
      </c>
      <c r="D48">
        <v>15</v>
      </c>
      <c r="E48">
        <v>107328.6</v>
      </c>
      <c r="F48">
        <v>278.1</v>
      </c>
      <c r="G48">
        <v>72666.4</v>
      </c>
      <c r="H48">
        <v>0.423</v>
      </c>
      <c r="I48">
        <v>46106.9</v>
      </c>
      <c r="J48">
        <v>0.917</v>
      </c>
      <c r="K48">
        <v>2452398.59512153</v>
      </c>
      <c r="L48" s="2">
        <f t="shared" si="0"/>
        <v>0.5951215298846364</v>
      </c>
      <c r="N48" s="2">
        <f t="shared" si="1"/>
        <v>0.423</v>
      </c>
      <c r="O48" s="1">
        <f t="shared" si="2"/>
        <v>2452398.59512153</v>
      </c>
      <c r="P48" s="2">
        <f t="shared" si="3"/>
        <v>0.423</v>
      </c>
      <c r="Q48" s="1">
        <f t="shared" si="4"/>
        <v>398.59512152988464</v>
      </c>
      <c r="R48" s="2">
        <f t="shared" si="5"/>
        <v>0.423</v>
      </c>
      <c r="AI48" s="1">
        <f t="shared" si="7"/>
        <v>2452398.59512153</v>
      </c>
      <c r="AJ48" s="2">
        <v>12.00375</v>
      </c>
      <c r="AN48" t="str">
        <f t="shared" si="8"/>
        <v>GEMPQ</v>
      </c>
      <c r="AO48" t="str">
        <f t="shared" si="9"/>
        <v>020504.09503</v>
      </c>
      <c r="AP48" s="2">
        <v>12.00375</v>
      </c>
      <c r="AQ48" s="2" t="str">
        <f t="shared" si="10"/>
        <v>C</v>
      </c>
      <c r="AR48" t="str">
        <f t="shared" si="11"/>
        <v>DRS</v>
      </c>
      <c r="AT48">
        <f t="shared" si="12"/>
        <v>398.59512152988464</v>
      </c>
      <c r="AU48" s="2">
        <v>12.00375</v>
      </c>
      <c r="AV48" t="str">
        <f t="shared" si="13"/>
        <v>C</v>
      </c>
      <c r="AZ48" s="1">
        <v>2452398.59512153</v>
      </c>
      <c r="BA48">
        <v>11.933</v>
      </c>
      <c r="BB48">
        <v>12.053</v>
      </c>
      <c r="BC48">
        <v>11.936</v>
      </c>
      <c r="BD48">
        <v>12.093</v>
      </c>
      <c r="BE48" s="30">
        <f t="shared" si="6"/>
        <v>12.00375</v>
      </c>
    </row>
    <row r="49" spans="1:57" ht="12.75">
      <c r="A49" t="s">
        <v>125</v>
      </c>
      <c r="B49" t="s">
        <v>59</v>
      </c>
      <c r="C49" t="s">
        <v>126</v>
      </c>
      <c r="D49">
        <v>15</v>
      </c>
      <c r="E49">
        <v>106789.3</v>
      </c>
      <c r="F49">
        <v>278.1</v>
      </c>
      <c r="G49">
        <v>74752.3</v>
      </c>
      <c r="H49">
        <v>0.387</v>
      </c>
      <c r="I49">
        <v>46508.9</v>
      </c>
      <c r="J49">
        <v>0.902</v>
      </c>
      <c r="K49">
        <v>2452398.59558449</v>
      </c>
      <c r="L49" s="2">
        <f t="shared" si="0"/>
        <v>0.5955844898708165</v>
      </c>
      <c r="N49" s="2">
        <f t="shared" si="1"/>
        <v>0.387</v>
      </c>
      <c r="O49" s="1">
        <f t="shared" si="2"/>
        <v>2452398.59558449</v>
      </c>
      <c r="P49" s="2">
        <f t="shared" si="3"/>
        <v>0.387</v>
      </c>
      <c r="Q49" s="1">
        <f t="shared" si="4"/>
        <v>398.5955844898708</v>
      </c>
      <c r="R49" s="2">
        <f t="shared" si="5"/>
        <v>0.387</v>
      </c>
      <c r="AI49" s="1">
        <f t="shared" si="7"/>
        <v>2452398.59558449</v>
      </c>
      <c r="AJ49" s="2">
        <v>11.969250000000002</v>
      </c>
      <c r="AN49" t="str">
        <f t="shared" si="8"/>
        <v>GEMPQ</v>
      </c>
      <c r="AO49" t="str">
        <f t="shared" si="9"/>
        <v>020504.09549</v>
      </c>
      <c r="AP49" s="2">
        <v>11.969250000000002</v>
      </c>
      <c r="AQ49" s="2" t="str">
        <f t="shared" si="10"/>
        <v>C</v>
      </c>
      <c r="AR49" t="str">
        <f t="shared" si="11"/>
        <v>DRS</v>
      </c>
      <c r="AT49">
        <f t="shared" si="12"/>
        <v>398.5955844898708</v>
      </c>
      <c r="AU49" s="2">
        <v>11.969250000000002</v>
      </c>
      <c r="AV49" t="str">
        <f t="shared" si="13"/>
        <v>C</v>
      </c>
      <c r="AZ49" s="1">
        <v>2452398.59558449</v>
      </c>
      <c r="BA49">
        <v>11.881</v>
      </c>
      <c r="BB49">
        <v>12.017000000000001</v>
      </c>
      <c r="BC49">
        <v>11.916</v>
      </c>
      <c r="BD49">
        <v>12.063</v>
      </c>
      <c r="BE49" s="30">
        <f t="shared" si="6"/>
        <v>11.969250000000002</v>
      </c>
    </row>
    <row r="50" spans="1:57" ht="12.75">
      <c r="A50" t="s">
        <v>127</v>
      </c>
      <c r="B50" t="s">
        <v>59</v>
      </c>
      <c r="C50" t="s">
        <v>128</v>
      </c>
      <c r="D50">
        <v>15</v>
      </c>
      <c r="E50">
        <v>105785.9</v>
      </c>
      <c r="F50">
        <v>275.6</v>
      </c>
      <c r="G50">
        <v>71915.4</v>
      </c>
      <c r="H50">
        <v>0.419</v>
      </c>
      <c r="I50">
        <v>46666.8</v>
      </c>
      <c r="J50">
        <v>0.889</v>
      </c>
      <c r="K50">
        <v>2452398.59605903</v>
      </c>
      <c r="L50" s="2">
        <f t="shared" si="0"/>
        <v>0.5960590299218893</v>
      </c>
      <c r="N50" s="2">
        <f t="shared" si="1"/>
        <v>0.419</v>
      </c>
      <c r="O50" s="1">
        <f t="shared" si="2"/>
        <v>2452398.59605903</v>
      </c>
      <c r="P50" s="2">
        <f t="shared" si="3"/>
        <v>0.419</v>
      </c>
      <c r="Q50" s="1">
        <f t="shared" si="4"/>
        <v>398.5960590299219</v>
      </c>
      <c r="R50" s="2">
        <f t="shared" si="5"/>
        <v>0.419</v>
      </c>
      <c r="AI50" s="1">
        <f t="shared" si="7"/>
        <v>2452398.59605903</v>
      </c>
      <c r="AJ50" s="2">
        <v>12.0105</v>
      </c>
      <c r="AN50" t="str">
        <f t="shared" si="8"/>
        <v>GEMPQ</v>
      </c>
      <c r="AO50" t="str">
        <f t="shared" si="9"/>
        <v>020504.09597</v>
      </c>
      <c r="AP50" s="2">
        <v>12.0105</v>
      </c>
      <c r="AQ50" s="2" t="str">
        <f t="shared" si="10"/>
        <v>C</v>
      </c>
      <c r="AR50" t="str">
        <f t="shared" si="11"/>
        <v>DRS</v>
      </c>
      <c r="AT50">
        <f t="shared" si="12"/>
        <v>398.5960590299219</v>
      </c>
      <c r="AU50" s="2">
        <v>12.0105</v>
      </c>
      <c r="AV50" t="str">
        <f t="shared" si="13"/>
        <v>C</v>
      </c>
      <c r="AZ50" s="1">
        <v>2452398.59605903</v>
      </c>
      <c r="BA50">
        <v>11.927999999999999</v>
      </c>
      <c r="BB50">
        <v>12.049000000000001</v>
      </c>
      <c r="BC50">
        <v>11.961</v>
      </c>
      <c r="BD50">
        <v>12.104000000000001</v>
      </c>
      <c r="BE50" s="30">
        <f t="shared" si="6"/>
        <v>12.0105</v>
      </c>
    </row>
    <row r="51" spans="1:57" ht="12.75">
      <c r="A51" t="s">
        <v>129</v>
      </c>
      <c r="B51" t="s">
        <v>59</v>
      </c>
      <c r="C51" t="s">
        <v>130</v>
      </c>
      <c r="D51">
        <v>15</v>
      </c>
      <c r="E51">
        <v>108189.1</v>
      </c>
      <c r="F51">
        <v>275.1</v>
      </c>
      <c r="G51">
        <v>69736.8</v>
      </c>
      <c r="H51">
        <v>0.477</v>
      </c>
      <c r="I51">
        <v>47271</v>
      </c>
      <c r="J51">
        <v>0.899</v>
      </c>
      <c r="K51">
        <v>2452398.59652199</v>
      </c>
      <c r="L51" s="2">
        <f t="shared" si="0"/>
        <v>0.5965219899080694</v>
      </c>
      <c r="N51" s="2">
        <f t="shared" si="1"/>
        <v>0.477</v>
      </c>
      <c r="O51" s="1">
        <f t="shared" si="2"/>
        <v>2452398.59652199</v>
      </c>
      <c r="P51" s="2">
        <f t="shared" si="3"/>
        <v>0.477</v>
      </c>
      <c r="Q51" s="1">
        <f t="shared" si="4"/>
        <v>398.59652198990807</v>
      </c>
      <c r="R51" s="2">
        <f t="shared" si="5"/>
        <v>0.477</v>
      </c>
      <c r="AI51" s="1">
        <f t="shared" si="7"/>
        <v>2452398.59652199</v>
      </c>
      <c r="AJ51" s="2">
        <v>12.0505</v>
      </c>
      <c r="AN51" t="str">
        <f t="shared" si="8"/>
        <v>GEMPQ</v>
      </c>
      <c r="AO51" t="str">
        <f t="shared" si="9"/>
        <v>020504.09643</v>
      </c>
      <c r="AP51" s="2">
        <v>12.0505</v>
      </c>
      <c r="AQ51" s="2" t="str">
        <f t="shared" si="10"/>
        <v>C</v>
      </c>
      <c r="AR51" t="str">
        <f t="shared" si="11"/>
        <v>DRS</v>
      </c>
      <c r="AT51">
        <f t="shared" si="12"/>
        <v>398.59652198990807</v>
      </c>
      <c r="AU51" s="2">
        <v>12.0505</v>
      </c>
      <c r="AV51" t="str">
        <f t="shared" si="13"/>
        <v>C</v>
      </c>
      <c r="AZ51" s="1">
        <v>2452398.59652199</v>
      </c>
      <c r="BA51">
        <v>11.956999999999999</v>
      </c>
      <c r="BB51">
        <v>12.107000000000001</v>
      </c>
      <c r="BC51">
        <v>12.007</v>
      </c>
      <c r="BD51">
        <v>12.131</v>
      </c>
      <c r="BE51" s="30">
        <f t="shared" si="6"/>
        <v>12.0505</v>
      </c>
    </row>
    <row r="52" spans="1:57" ht="12.75">
      <c r="A52" t="s">
        <v>131</v>
      </c>
      <c r="B52" t="s">
        <v>59</v>
      </c>
      <c r="C52" t="s">
        <v>132</v>
      </c>
      <c r="D52">
        <v>15</v>
      </c>
      <c r="E52">
        <v>107982.8</v>
      </c>
      <c r="F52">
        <v>274.2</v>
      </c>
      <c r="G52">
        <v>65341</v>
      </c>
      <c r="H52">
        <v>0.545</v>
      </c>
      <c r="I52">
        <v>47213.7</v>
      </c>
      <c r="J52">
        <v>0.898</v>
      </c>
      <c r="K52">
        <v>2452398.59697338</v>
      </c>
      <c r="L52" s="2">
        <f t="shared" si="0"/>
        <v>0.596973380073905</v>
      </c>
      <c r="N52" s="2">
        <f t="shared" si="1"/>
        <v>0.545</v>
      </c>
      <c r="O52" s="1">
        <f t="shared" si="2"/>
        <v>2452398.59697338</v>
      </c>
      <c r="P52" s="2">
        <f t="shared" si="3"/>
        <v>0.545</v>
      </c>
      <c r="Q52" s="1">
        <f t="shared" si="4"/>
        <v>398.5969733800739</v>
      </c>
      <c r="R52" s="2">
        <f t="shared" si="5"/>
        <v>0.545</v>
      </c>
      <c r="AI52" s="1">
        <f t="shared" si="7"/>
        <v>2452398.59697338</v>
      </c>
      <c r="AJ52" s="2">
        <v>12.12775</v>
      </c>
      <c r="AN52" t="str">
        <f t="shared" si="8"/>
        <v>GEMPQ</v>
      </c>
      <c r="AO52" t="str">
        <f t="shared" si="9"/>
        <v>020504.09688</v>
      </c>
      <c r="AP52" s="2">
        <v>12.12775</v>
      </c>
      <c r="AQ52" s="2" t="str">
        <f t="shared" si="10"/>
        <v>C</v>
      </c>
      <c r="AR52" t="str">
        <f t="shared" si="11"/>
        <v>DRS</v>
      </c>
      <c r="AT52">
        <f t="shared" si="12"/>
        <v>398.5969733800739</v>
      </c>
      <c r="AU52" s="2">
        <v>12.12775</v>
      </c>
      <c r="AV52" t="str">
        <f t="shared" si="13"/>
        <v>C</v>
      </c>
      <c r="AZ52" s="1">
        <v>2452398.59697338</v>
      </c>
      <c r="BA52">
        <v>12.046</v>
      </c>
      <c r="BB52">
        <v>12.175</v>
      </c>
      <c r="BC52">
        <v>12.077</v>
      </c>
      <c r="BD52">
        <v>12.213000000000001</v>
      </c>
      <c r="BE52" s="30">
        <f t="shared" si="6"/>
        <v>12.12775</v>
      </c>
    </row>
    <row r="53" spans="1:57" ht="12.75">
      <c r="A53" t="s">
        <v>133</v>
      </c>
      <c r="B53" t="s">
        <v>59</v>
      </c>
      <c r="C53" t="s">
        <v>134</v>
      </c>
      <c r="D53">
        <v>15</v>
      </c>
      <c r="E53">
        <v>108471.2</v>
      </c>
      <c r="F53">
        <v>273.2</v>
      </c>
      <c r="G53">
        <v>64407.7</v>
      </c>
      <c r="H53">
        <v>0.566</v>
      </c>
      <c r="I53">
        <v>47176.7</v>
      </c>
      <c r="J53">
        <v>0.904</v>
      </c>
      <c r="K53">
        <v>2452398.59742477</v>
      </c>
      <c r="L53" s="2">
        <f t="shared" si="0"/>
        <v>0.5974247697740793</v>
      </c>
      <c r="N53" s="2">
        <f t="shared" si="1"/>
        <v>0.566</v>
      </c>
      <c r="O53" s="1">
        <f t="shared" si="2"/>
        <v>2452398.59742477</v>
      </c>
      <c r="P53" s="2">
        <f t="shared" si="3"/>
        <v>0.566</v>
      </c>
      <c r="Q53" s="1">
        <f t="shared" si="4"/>
        <v>398.5974247697741</v>
      </c>
      <c r="R53" s="2">
        <f t="shared" si="5"/>
        <v>0.566</v>
      </c>
      <c r="AI53" s="1">
        <f t="shared" si="7"/>
        <v>2452398.59742477</v>
      </c>
      <c r="AJ53" s="2">
        <v>12.14825</v>
      </c>
      <c r="AN53" t="str">
        <f t="shared" si="8"/>
        <v>GEMPQ</v>
      </c>
      <c r="AO53" t="str">
        <f t="shared" si="9"/>
        <v>020504.09733</v>
      </c>
      <c r="AP53" s="2">
        <v>12.14825</v>
      </c>
      <c r="AQ53" s="2" t="str">
        <f t="shared" si="10"/>
        <v>C</v>
      </c>
      <c r="AR53" t="str">
        <f t="shared" si="11"/>
        <v>DRS</v>
      </c>
      <c r="AT53">
        <f t="shared" si="12"/>
        <v>398.5974247697741</v>
      </c>
      <c r="AU53" s="2">
        <v>12.14825</v>
      </c>
      <c r="AV53" t="str">
        <f t="shared" si="13"/>
        <v>C</v>
      </c>
      <c r="AZ53" s="1">
        <v>2452398.59742477</v>
      </c>
      <c r="BA53">
        <v>12.071</v>
      </c>
      <c r="BB53">
        <v>12.196000000000002</v>
      </c>
      <c r="BC53">
        <v>12.092</v>
      </c>
      <c r="BD53">
        <v>12.234</v>
      </c>
      <c r="BE53" s="30">
        <f t="shared" si="6"/>
        <v>12.14825</v>
      </c>
    </row>
    <row r="54" spans="1:57" ht="12.75">
      <c r="A54" t="s">
        <v>135</v>
      </c>
      <c r="B54" t="s">
        <v>59</v>
      </c>
      <c r="C54" t="s">
        <v>136</v>
      </c>
      <c r="D54">
        <v>15</v>
      </c>
      <c r="E54">
        <v>108190.4</v>
      </c>
      <c r="F54">
        <v>272.3</v>
      </c>
      <c r="G54">
        <v>63793.8</v>
      </c>
      <c r="H54">
        <v>0.574</v>
      </c>
      <c r="I54">
        <v>46926.1</v>
      </c>
      <c r="J54">
        <v>0.907</v>
      </c>
      <c r="K54">
        <v>2452398.59789931</v>
      </c>
      <c r="L54" s="2">
        <f t="shared" si="0"/>
        <v>0.5978993098251522</v>
      </c>
      <c r="N54" s="2">
        <f t="shared" si="1"/>
        <v>0.574</v>
      </c>
      <c r="O54" s="1">
        <f t="shared" si="2"/>
        <v>2452398.59789931</v>
      </c>
      <c r="P54" s="2">
        <f t="shared" si="3"/>
        <v>0.574</v>
      </c>
      <c r="Q54" s="1">
        <f t="shared" si="4"/>
        <v>398.59789930982515</v>
      </c>
      <c r="R54" s="2">
        <f t="shared" si="5"/>
        <v>0.574</v>
      </c>
      <c r="AI54" s="1">
        <f t="shared" si="7"/>
        <v>2452398.59789931</v>
      </c>
      <c r="AJ54" s="2">
        <v>12.15325</v>
      </c>
      <c r="AN54" t="str">
        <f t="shared" si="8"/>
        <v>GEMPQ</v>
      </c>
      <c r="AO54" t="str">
        <f t="shared" si="9"/>
        <v>020504.09781</v>
      </c>
      <c r="AP54" s="2">
        <v>12.15325</v>
      </c>
      <c r="AQ54" s="2" t="str">
        <f t="shared" si="10"/>
        <v>C</v>
      </c>
      <c r="AR54" t="str">
        <f t="shared" si="11"/>
        <v>DRS</v>
      </c>
      <c r="AT54">
        <f t="shared" si="12"/>
        <v>398.59789930982515</v>
      </c>
      <c r="AU54" s="2">
        <v>12.15325</v>
      </c>
      <c r="AV54" t="str">
        <f t="shared" si="13"/>
        <v>C</v>
      </c>
      <c r="AZ54" s="1">
        <v>2452398.59789931</v>
      </c>
      <c r="BA54">
        <v>12.074</v>
      </c>
      <c r="BB54">
        <v>12.204</v>
      </c>
      <c r="BC54">
        <v>12.096</v>
      </c>
      <c r="BD54">
        <v>12.239</v>
      </c>
      <c r="BE54" s="30">
        <f t="shared" si="6"/>
        <v>12.15325</v>
      </c>
    </row>
    <row r="55" spans="1:57" ht="12.75">
      <c r="A55" t="s">
        <v>137</v>
      </c>
      <c r="B55" t="s">
        <v>59</v>
      </c>
      <c r="C55" t="s">
        <v>138</v>
      </c>
      <c r="D55">
        <v>15</v>
      </c>
      <c r="E55">
        <v>107146.9</v>
      </c>
      <c r="F55">
        <v>270.7</v>
      </c>
      <c r="G55">
        <v>64605.5</v>
      </c>
      <c r="H55">
        <v>0.549</v>
      </c>
      <c r="I55">
        <v>47581.6</v>
      </c>
      <c r="J55">
        <v>0.881</v>
      </c>
      <c r="K55">
        <v>2452398.59842014</v>
      </c>
      <c r="L55" s="2">
        <f t="shared" si="0"/>
        <v>0.5984201398678124</v>
      </c>
      <c r="N55" s="2">
        <f t="shared" si="1"/>
        <v>0.549</v>
      </c>
      <c r="O55" s="1">
        <f t="shared" si="2"/>
        <v>2452398.59842014</v>
      </c>
      <c r="P55" s="2">
        <f t="shared" si="3"/>
        <v>0.549</v>
      </c>
      <c r="Q55" s="1">
        <f t="shared" si="4"/>
        <v>398.5984201398678</v>
      </c>
      <c r="R55" s="2">
        <f t="shared" si="5"/>
        <v>0.549</v>
      </c>
      <c r="AI55" s="1">
        <f t="shared" si="7"/>
        <v>2452398.59842014</v>
      </c>
      <c r="AJ55" s="2">
        <v>12.14075</v>
      </c>
      <c r="AN55" t="str">
        <f t="shared" si="8"/>
        <v>GEMPQ</v>
      </c>
      <c r="AO55" t="str">
        <f t="shared" si="9"/>
        <v>020504.09833</v>
      </c>
      <c r="AP55" s="2">
        <v>12.14075</v>
      </c>
      <c r="AQ55" s="2" t="str">
        <f t="shared" si="10"/>
        <v>C</v>
      </c>
      <c r="AR55" t="str">
        <f t="shared" si="11"/>
        <v>DRS</v>
      </c>
      <c r="AT55">
        <f t="shared" si="12"/>
        <v>398.5984201398678</v>
      </c>
      <c r="AU55" s="2">
        <v>12.14075</v>
      </c>
      <c r="AV55" t="str">
        <f t="shared" si="13"/>
        <v>C</v>
      </c>
      <c r="AZ55" s="1">
        <v>2452398.59842014</v>
      </c>
      <c r="BA55">
        <v>12.061</v>
      </c>
      <c r="BB55">
        <v>12.179</v>
      </c>
      <c r="BC55">
        <v>12.097999999999999</v>
      </c>
      <c r="BD55">
        <v>12.225</v>
      </c>
      <c r="BE55" s="30">
        <f t="shared" si="6"/>
        <v>12.14075</v>
      </c>
    </row>
    <row r="56" spans="1:57" ht="12.75">
      <c r="A56" t="s">
        <v>139</v>
      </c>
      <c r="B56" t="s">
        <v>59</v>
      </c>
      <c r="C56" t="s">
        <v>140</v>
      </c>
      <c r="D56">
        <v>15</v>
      </c>
      <c r="E56">
        <v>107551.1</v>
      </c>
      <c r="F56">
        <v>269.6</v>
      </c>
      <c r="G56">
        <v>65929.2</v>
      </c>
      <c r="H56">
        <v>0.531</v>
      </c>
      <c r="I56">
        <v>46671.5</v>
      </c>
      <c r="J56">
        <v>0.906</v>
      </c>
      <c r="K56">
        <v>2452398.5988831</v>
      </c>
      <c r="L56" s="2">
        <f t="shared" si="0"/>
        <v>0.5988830998539925</v>
      </c>
      <c r="N56" s="2">
        <f t="shared" si="1"/>
        <v>0.531</v>
      </c>
      <c r="O56" s="1">
        <f t="shared" si="2"/>
        <v>2452398.5988831</v>
      </c>
      <c r="P56" s="2">
        <f t="shared" si="3"/>
        <v>0.531</v>
      </c>
      <c r="Q56" s="1">
        <f t="shared" si="4"/>
        <v>398.598883099854</v>
      </c>
      <c r="R56" s="2">
        <f t="shared" si="5"/>
        <v>0.531</v>
      </c>
      <c r="AI56" s="1">
        <f t="shared" si="7"/>
        <v>2452398.5988831</v>
      </c>
      <c r="AJ56" s="2">
        <v>12.1195</v>
      </c>
      <c r="AN56" t="str">
        <f t="shared" si="8"/>
        <v>GEMPQ</v>
      </c>
      <c r="AO56" t="str">
        <f t="shared" si="9"/>
        <v>020504.09879</v>
      </c>
      <c r="AP56" s="2">
        <v>12.1195</v>
      </c>
      <c r="AQ56" s="2" t="str">
        <f t="shared" si="10"/>
        <v>C</v>
      </c>
      <c r="AR56" t="str">
        <f t="shared" si="11"/>
        <v>DRS</v>
      </c>
      <c r="AT56">
        <f t="shared" si="12"/>
        <v>398.598883099854</v>
      </c>
      <c r="AU56" s="2">
        <v>12.1195</v>
      </c>
      <c r="AV56" t="str">
        <f t="shared" si="13"/>
        <v>C</v>
      </c>
      <c r="AZ56" s="1">
        <v>2452398.5988831</v>
      </c>
      <c r="BA56">
        <v>12.052999999999999</v>
      </c>
      <c r="BB56">
        <v>12.161000000000001</v>
      </c>
      <c r="BC56">
        <v>12.054</v>
      </c>
      <c r="BD56">
        <v>12.21</v>
      </c>
      <c r="BE56" s="30">
        <f t="shared" si="6"/>
        <v>12.1195</v>
      </c>
    </row>
    <row r="57" spans="1:57" ht="12.75">
      <c r="A57" t="s">
        <v>141</v>
      </c>
      <c r="B57" t="s">
        <v>59</v>
      </c>
      <c r="C57" t="s">
        <v>142</v>
      </c>
      <c r="D57">
        <v>15</v>
      </c>
      <c r="E57">
        <v>107204.2</v>
      </c>
      <c r="F57">
        <v>302.4</v>
      </c>
      <c r="G57">
        <v>66997.4</v>
      </c>
      <c r="H57">
        <v>0.51</v>
      </c>
      <c r="I57">
        <v>48230.3</v>
      </c>
      <c r="J57">
        <v>0.867</v>
      </c>
      <c r="K57">
        <v>2452398.59934607</v>
      </c>
      <c r="L57" s="2">
        <f t="shared" si="0"/>
        <v>0.5993460700847208</v>
      </c>
      <c r="N57" s="2">
        <f t="shared" si="1"/>
        <v>0.51</v>
      </c>
      <c r="O57" s="1">
        <f t="shared" si="2"/>
        <v>2452398.59934607</v>
      </c>
      <c r="P57" s="2">
        <f t="shared" si="3"/>
        <v>0.51</v>
      </c>
      <c r="Q57" s="1">
        <f t="shared" si="4"/>
        <v>398.5993460700847</v>
      </c>
      <c r="R57" s="2">
        <f t="shared" si="5"/>
        <v>0.51</v>
      </c>
      <c r="AI57" s="1">
        <f t="shared" si="7"/>
        <v>2452398.59934607</v>
      </c>
      <c r="AJ57" s="2">
        <v>12.107000000000001</v>
      </c>
      <c r="AN57" t="str">
        <f t="shared" si="8"/>
        <v>GEMPQ</v>
      </c>
      <c r="AO57" t="str">
        <f t="shared" si="9"/>
        <v>020504.09925</v>
      </c>
      <c r="AP57" s="2">
        <v>12.107000000000001</v>
      </c>
      <c r="AQ57" s="2" t="str">
        <f t="shared" si="10"/>
        <v>C</v>
      </c>
      <c r="AR57" t="str">
        <f t="shared" si="11"/>
        <v>DRS</v>
      </c>
      <c r="AT57">
        <f t="shared" si="12"/>
        <v>398.5993460700847</v>
      </c>
      <c r="AU57" s="2">
        <v>12.107000000000001</v>
      </c>
      <c r="AV57" t="str">
        <f t="shared" si="13"/>
        <v>C</v>
      </c>
      <c r="AZ57" s="1">
        <v>2452398.59934607</v>
      </c>
      <c r="BA57">
        <v>12.026</v>
      </c>
      <c r="BB57">
        <v>12.14</v>
      </c>
      <c r="BC57">
        <v>12.073</v>
      </c>
      <c r="BD57">
        <v>12.189</v>
      </c>
      <c r="BE57" s="30">
        <f t="shared" si="6"/>
        <v>12.107000000000001</v>
      </c>
    </row>
    <row r="58" spans="1:57" ht="12.75">
      <c r="A58" t="s">
        <v>143</v>
      </c>
      <c r="B58" t="s">
        <v>59</v>
      </c>
      <c r="C58" t="s">
        <v>144</v>
      </c>
      <c r="D58">
        <v>15</v>
      </c>
      <c r="E58">
        <v>108820.2</v>
      </c>
      <c r="F58">
        <v>268.7</v>
      </c>
      <c r="G58">
        <v>66412.9</v>
      </c>
      <c r="H58">
        <v>0.536</v>
      </c>
      <c r="I58">
        <v>47290</v>
      </c>
      <c r="J58">
        <v>0.905</v>
      </c>
      <c r="K58">
        <v>2452398.59980903</v>
      </c>
      <c r="L58" s="2">
        <f t="shared" si="0"/>
        <v>0.5998090300709009</v>
      </c>
      <c r="N58" s="2">
        <f t="shared" si="1"/>
        <v>0.536</v>
      </c>
      <c r="O58" s="1">
        <f t="shared" si="2"/>
        <v>2452398.59980903</v>
      </c>
      <c r="P58" s="2">
        <f t="shared" si="3"/>
        <v>0.536</v>
      </c>
      <c r="Q58" s="1">
        <f t="shared" si="4"/>
        <v>398.5998090300709</v>
      </c>
      <c r="R58" s="2">
        <f t="shared" si="5"/>
        <v>0.536</v>
      </c>
      <c r="AI58" s="1">
        <f t="shared" si="7"/>
        <v>2452398.59980903</v>
      </c>
      <c r="AJ58" s="2">
        <v>12.11525</v>
      </c>
      <c r="AN58" t="str">
        <f t="shared" si="8"/>
        <v>GEMPQ</v>
      </c>
      <c r="AO58" t="str">
        <f t="shared" si="9"/>
        <v>020504.09972</v>
      </c>
      <c r="AP58" s="2">
        <v>12.11525</v>
      </c>
      <c r="AQ58" s="2" t="str">
        <f t="shared" si="10"/>
        <v>C</v>
      </c>
      <c r="AR58" t="str">
        <f t="shared" si="11"/>
        <v>DRS</v>
      </c>
      <c r="AT58">
        <f t="shared" si="12"/>
        <v>398.5998090300709</v>
      </c>
      <c r="AU58" s="2">
        <v>12.11525</v>
      </c>
      <c r="AV58" t="str">
        <f t="shared" si="13"/>
        <v>C</v>
      </c>
      <c r="AZ58" s="1">
        <v>2452398.59980903</v>
      </c>
      <c r="BA58">
        <v>12.036999999999999</v>
      </c>
      <c r="BB58">
        <v>12.166</v>
      </c>
      <c r="BC58">
        <v>12.062</v>
      </c>
      <c r="BD58">
        <v>12.196000000000002</v>
      </c>
      <c r="BE58" s="30">
        <f t="shared" si="6"/>
        <v>12.11525</v>
      </c>
    </row>
    <row r="59" spans="1:57" ht="12.75">
      <c r="A59" t="s">
        <v>145</v>
      </c>
      <c r="B59" t="s">
        <v>59</v>
      </c>
      <c r="C59" t="s">
        <v>146</v>
      </c>
      <c r="D59">
        <v>15</v>
      </c>
      <c r="E59">
        <v>107987.1</v>
      </c>
      <c r="F59">
        <v>263.9</v>
      </c>
      <c r="G59">
        <v>66881.7</v>
      </c>
      <c r="H59">
        <v>0.52</v>
      </c>
      <c r="I59">
        <v>48157</v>
      </c>
      <c r="J59">
        <v>0.877</v>
      </c>
      <c r="K59">
        <v>2452398.60026042</v>
      </c>
      <c r="L59" s="2">
        <f t="shared" si="0"/>
        <v>0.6002604197710752</v>
      </c>
      <c r="N59" s="2">
        <f t="shared" si="1"/>
        <v>0.52</v>
      </c>
      <c r="O59" s="1">
        <f t="shared" si="2"/>
        <v>2452398.60026042</v>
      </c>
      <c r="P59" s="2">
        <f t="shared" si="3"/>
        <v>0.52</v>
      </c>
      <c r="Q59" s="1">
        <f t="shared" si="4"/>
        <v>398.6002604197711</v>
      </c>
      <c r="R59" s="2">
        <f t="shared" si="5"/>
        <v>0.52</v>
      </c>
      <c r="AI59" s="1">
        <f t="shared" si="7"/>
        <v>2452398.60026042</v>
      </c>
      <c r="AJ59" s="2">
        <v>12.11125</v>
      </c>
      <c r="AN59" t="str">
        <f t="shared" si="8"/>
        <v>GEMPQ</v>
      </c>
      <c r="AO59" t="str">
        <f t="shared" si="9"/>
        <v>020504.10017</v>
      </c>
      <c r="AP59" s="2">
        <v>12.11125</v>
      </c>
      <c r="AQ59" s="2" t="str">
        <f t="shared" si="10"/>
        <v>C</v>
      </c>
      <c r="AR59" t="str">
        <f t="shared" si="11"/>
        <v>DRS</v>
      </c>
      <c r="AT59">
        <f t="shared" si="12"/>
        <v>398.6002604197711</v>
      </c>
      <c r="AU59" s="2">
        <v>12.11125</v>
      </c>
      <c r="AV59" t="str">
        <f t="shared" si="13"/>
        <v>C</v>
      </c>
      <c r="AZ59" s="1">
        <v>2452398.60026042</v>
      </c>
      <c r="BA59">
        <v>12.019</v>
      </c>
      <c r="BB59">
        <v>12.15</v>
      </c>
      <c r="BC59">
        <v>12.073</v>
      </c>
      <c r="BD59">
        <v>12.203000000000001</v>
      </c>
      <c r="BE59" s="30">
        <f t="shared" si="6"/>
        <v>12.111250000000002</v>
      </c>
    </row>
    <row r="60" spans="1:57" ht="12.75">
      <c r="A60" t="s">
        <v>147</v>
      </c>
      <c r="B60" t="s">
        <v>59</v>
      </c>
      <c r="C60" t="s">
        <v>148</v>
      </c>
      <c r="D60">
        <v>15</v>
      </c>
      <c r="E60">
        <v>108051</v>
      </c>
      <c r="F60">
        <v>264.7</v>
      </c>
      <c r="G60">
        <v>66525.7</v>
      </c>
      <c r="H60">
        <v>0.527</v>
      </c>
      <c r="I60">
        <v>46921.3</v>
      </c>
      <c r="J60">
        <v>0.906</v>
      </c>
      <c r="K60">
        <v>2452398.60073495</v>
      </c>
      <c r="L60" s="2">
        <f t="shared" si="0"/>
        <v>0.600734950043261</v>
      </c>
      <c r="N60" s="2">
        <f t="shared" si="1"/>
        <v>0.527</v>
      </c>
      <c r="O60" s="1">
        <f t="shared" si="2"/>
        <v>2452398.60073495</v>
      </c>
      <c r="P60" s="2">
        <f t="shared" si="3"/>
        <v>0.527</v>
      </c>
      <c r="Q60" s="1">
        <f t="shared" si="4"/>
        <v>398.60073495004326</v>
      </c>
      <c r="R60" s="2">
        <f t="shared" si="5"/>
        <v>0.527</v>
      </c>
      <c r="AI60" s="1">
        <f t="shared" si="7"/>
        <v>2452398.60073495</v>
      </c>
      <c r="AJ60" s="2">
        <v>12.111</v>
      </c>
      <c r="AN60" t="str">
        <f t="shared" si="8"/>
        <v>GEMPQ</v>
      </c>
      <c r="AO60" t="str">
        <f t="shared" si="9"/>
        <v>020504.10064</v>
      </c>
      <c r="AP60" s="2">
        <v>12.111</v>
      </c>
      <c r="AQ60" s="2" t="str">
        <f t="shared" si="10"/>
        <v>C</v>
      </c>
      <c r="AR60" t="str">
        <f t="shared" si="11"/>
        <v>DRS</v>
      </c>
      <c r="AT60">
        <f t="shared" si="12"/>
        <v>398.60073495004326</v>
      </c>
      <c r="AU60" s="2">
        <v>12.111</v>
      </c>
      <c r="AV60" t="str">
        <f t="shared" si="13"/>
        <v>C</v>
      </c>
      <c r="AZ60" s="1">
        <v>2452398.60073495</v>
      </c>
      <c r="BA60">
        <v>12.017999999999999</v>
      </c>
      <c r="BB60">
        <v>12.157</v>
      </c>
      <c r="BC60">
        <v>12.051</v>
      </c>
      <c r="BD60">
        <v>12.218</v>
      </c>
      <c r="BE60" s="30">
        <f t="shared" si="6"/>
        <v>12.111</v>
      </c>
    </row>
    <row r="61" spans="1:57" ht="12.75">
      <c r="A61" t="s">
        <v>149</v>
      </c>
      <c r="B61" t="s">
        <v>59</v>
      </c>
      <c r="C61" t="s">
        <v>150</v>
      </c>
      <c r="D61">
        <v>15</v>
      </c>
      <c r="E61">
        <v>109309.6</v>
      </c>
      <c r="F61">
        <v>262.3</v>
      </c>
      <c r="G61">
        <v>66829.7</v>
      </c>
      <c r="H61">
        <v>0.534</v>
      </c>
      <c r="I61">
        <v>48155.6</v>
      </c>
      <c r="J61">
        <v>0.89</v>
      </c>
      <c r="K61">
        <v>2452398.60118634</v>
      </c>
      <c r="L61" s="2">
        <f t="shared" si="0"/>
        <v>0.6011863402090967</v>
      </c>
      <c r="N61" s="2">
        <f t="shared" si="1"/>
        <v>0.534</v>
      </c>
      <c r="O61" s="1">
        <f t="shared" si="2"/>
        <v>2452398.60118634</v>
      </c>
      <c r="P61" s="2">
        <f t="shared" si="3"/>
        <v>0.534</v>
      </c>
      <c r="Q61" s="1">
        <f t="shared" si="4"/>
        <v>398.6011863402091</v>
      </c>
      <c r="R61" s="2">
        <f t="shared" si="5"/>
        <v>0.534</v>
      </c>
      <c r="AI61" s="1">
        <f t="shared" si="7"/>
        <v>2452398.60118634</v>
      </c>
      <c r="AJ61" s="2">
        <v>12.11725</v>
      </c>
      <c r="AN61" t="str">
        <f t="shared" si="8"/>
        <v>GEMPQ</v>
      </c>
      <c r="AO61" t="str">
        <f t="shared" si="9"/>
        <v>020504.10109</v>
      </c>
      <c r="AP61" s="2">
        <v>12.11725</v>
      </c>
      <c r="AQ61" s="2" t="str">
        <f t="shared" si="10"/>
        <v>C</v>
      </c>
      <c r="AR61" t="str">
        <f t="shared" si="11"/>
        <v>DRS</v>
      </c>
      <c r="AT61">
        <f t="shared" si="12"/>
        <v>398.6011863402091</v>
      </c>
      <c r="AU61" s="2">
        <v>12.11725</v>
      </c>
      <c r="AV61" t="str">
        <f t="shared" si="13"/>
        <v>C</v>
      </c>
      <c r="AZ61" s="1">
        <v>2452398.60118634</v>
      </c>
      <c r="BA61">
        <v>12.024</v>
      </c>
      <c r="BB61">
        <v>12.164000000000001</v>
      </c>
      <c r="BC61">
        <v>12.074</v>
      </c>
      <c r="BD61">
        <v>12.207</v>
      </c>
      <c r="BE61" s="30">
        <f t="shared" si="6"/>
        <v>12.11725</v>
      </c>
    </row>
    <row r="62" spans="1:57" ht="12.75">
      <c r="A62" t="s">
        <v>151</v>
      </c>
      <c r="B62" t="s">
        <v>59</v>
      </c>
      <c r="C62" t="s">
        <v>152</v>
      </c>
      <c r="D62">
        <v>15</v>
      </c>
      <c r="E62">
        <v>109352.9</v>
      </c>
      <c r="F62">
        <v>262.4</v>
      </c>
      <c r="G62">
        <v>66436.5</v>
      </c>
      <c r="H62">
        <v>0.541</v>
      </c>
      <c r="I62">
        <v>47485.7</v>
      </c>
      <c r="J62">
        <v>0.906</v>
      </c>
      <c r="K62">
        <v>2452398.60166088</v>
      </c>
      <c r="L62" s="2">
        <f t="shared" si="0"/>
        <v>0.6016608797945082</v>
      </c>
      <c r="N62" s="2">
        <f t="shared" si="1"/>
        <v>0.541</v>
      </c>
      <c r="O62" s="1">
        <f t="shared" si="2"/>
        <v>2452398.60166088</v>
      </c>
      <c r="P62" s="2">
        <f t="shared" si="3"/>
        <v>0.541</v>
      </c>
      <c r="Q62" s="1">
        <f t="shared" si="4"/>
        <v>398.6016608797945</v>
      </c>
      <c r="R62" s="2">
        <f t="shared" si="5"/>
        <v>0.541</v>
      </c>
      <c r="AI62" s="1">
        <f t="shared" si="7"/>
        <v>2452398.60166088</v>
      </c>
      <c r="AJ62" s="2">
        <v>12.121750000000002</v>
      </c>
      <c r="AN62" t="str">
        <f t="shared" si="8"/>
        <v>GEMPQ</v>
      </c>
      <c r="AO62" t="str">
        <f t="shared" si="9"/>
        <v>020504.10157</v>
      </c>
      <c r="AP62" s="2">
        <v>12.121750000000002</v>
      </c>
      <c r="AQ62" s="2" t="str">
        <f t="shared" si="10"/>
        <v>C</v>
      </c>
      <c r="AR62" t="str">
        <f t="shared" si="11"/>
        <v>DRS</v>
      </c>
      <c r="AT62">
        <f t="shared" si="12"/>
        <v>398.6016608797945</v>
      </c>
      <c r="AU62" s="2">
        <v>12.121750000000002</v>
      </c>
      <c r="AV62" t="str">
        <f t="shared" si="13"/>
        <v>C</v>
      </c>
      <c r="AZ62" s="1">
        <v>2452398.60166088</v>
      </c>
      <c r="BA62">
        <v>12.038</v>
      </c>
      <c r="BB62">
        <v>12.171000000000001</v>
      </c>
      <c r="BC62">
        <v>12.065999999999999</v>
      </c>
      <c r="BD62">
        <v>12.212</v>
      </c>
      <c r="BE62" s="30">
        <f t="shared" si="6"/>
        <v>12.121750000000002</v>
      </c>
    </row>
    <row r="63" spans="1:57" ht="12.75">
      <c r="A63" t="s">
        <v>153</v>
      </c>
      <c r="B63" t="s">
        <v>59</v>
      </c>
      <c r="C63" t="s">
        <v>154</v>
      </c>
      <c r="D63">
        <v>15</v>
      </c>
      <c r="E63">
        <v>110433.3</v>
      </c>
      <c r="F63">
        <v>260.5</v>
      </c>
      <c r="G63">
        <v>66306.2</v>
      </c>
      <c r="H63">
        <v>0.554</v>
      </c>
      <c r="I63">
        <v>48290.6</v>
      </c>
      <c r="J63">
        <v>0.898</v>
      </c>
      <c r="K63">
        <v>2452398.60212384</v>
      </c>
      <c r="L63" s="2">
        <f t="shared" si="0"/>
        <v>0.6021238397806883</v>
      </c>
      <c r="N63" s="2">
        <f t="shared" si="1"/>
        <v>0.554</v>
      </c>
      <c r="O63" s="1">
        <f t="shared" si="2"/>
        <v>2452398.60212384</v>
      </c>
      <c r="P63" s="2">
        <f t="shared" si="3"/>
        <v>0.554</v>
      </c>
      <c r="Q63" s="1">
        <f t="shared" si="4"/>
        <v>398.6021238397807</v>
      </c>
      <c r="R63" s="2">
        <f t="shared" si="5"/>
        <v>0.554</v>
      </c>
      <c r="AI63" s="1">
        <f t="shared" si="7"/>
        <v>2452398.60212384</v>
      </c>
      <c r="AJ63" s="2">
        <v>12.1335</v>
      </c>
      <c r="AN63" t="str">
        <f t="shared" si="8"/>
        <v>GEMPQ</v>
      </c>
      <c r="AO63" t="str">
        <f t="shared" si="9"/>
        <v>020504.10203</v>
      </c>
      <c r="AP63" s="2">
        <v>12.1335</v>
      </c>
      <c r="AQ63" s="2" t="str">
        <f t="shared" si="10"/>
        <v>C</v>
      </c>
      <c r="AR63" t="str">
        <f t="shared" si="11"/>
        <v>DRS</v>
      </c>
      <c r="AT63">
        <f t="shared" si="12"/>
        <v>398.6021238397807</v>
      </c>
      <c r="AU63" s="2">
        <v>12.1335</v>
      </c>
      <c r="AV63" t="str">
        <f t="shared" si="13"/>
        <v>C</v>
      </c>
      <c r="AZ63" s="1">
        <v>2452398.60212384</v>
      </c>
      <c r="BA63">
        <v>12.048</v>
      </c>
      <c r="BB63">
        <v>12.184000000000001</v>
      </c>
      <c r="BC63">
        <v>12.086</v>
      </c>
      <c r="BD63">
        <v>12.216000000000001</v>
      </c>
      <c r="BE63" s="30">
        <f t="shared" si="6"/>
        <v>12.1335</v>
      </c>
    </row>
    <row r="64" spans="1:57" ht="12.75">
      <c r="A64" t="s">
        <v>155</v>
      </c>
      <c r="B64" t="s">
        <v>59</v>
      </c>
      <c r="C64" t="s">
        <v>156</v>
      </c>
      <c r="D64">
        <v>15</v>
      </c>
      <c r="E64">
        <v>109920.6</v>
      </c>
      <c r="F64">
        <v>259.6</v>
      </c>
      <c r="G64">
        <v>67993.6</v>
      </c>
      <c r="H64">
        <v>0.522</v>
      </c>
      <c r="I64">
        <v>47876.6</v>
      </c>
      <c r="J64">
        <v>0.902</v>
      </c>
      <c r="K64">
        <v>2452398.6026331</v>
      </c>
      <c r="L64" s="2">
        <f t="shared" si="0"/>
        <v>0.6026331000030041</v>
      </c>
      <c r="N64" s="2">
        <f t="shared" si="1"/>
        <v>0.522</v>
      </c>
      <c r="O64" s="1">
        <f t="shared" si="2"/>
        <v>2452398.6026331</v>
      </c>
      <c r="P64" s="2">
        <f t="shared" si="3"/>
        <v>0.522</v>
      </c>
      <c r="Q64" s="1">
        <f t="shared" si="4"/>
        <v>398.602633100003</v>
      </c>
      <c r="R64" s="2">
        <f t="shared" si="5"/>
        <v>0.522</v>
      </c>
      <c r="AI64" s="1">
        <f t="shared" si="7"/>
        <v>2452398.6026331</v>
      </c>
      <c r="AJ64" s="2">
        <v>12.1035</v>
      </c>
      <c r="AN64" t="str">
        <f t="shared" si="8"/>
        <v>GEMPQ</v>
      </c>
      <c r="AO64" t="str">
        <f t="shared" si="9"/>
        <v>020504.10254</v>
      </c>
      <c r="AP64" s="2">
        <v>12.1035</v>
      </c>
      <c r="AQ64" s="2" t="str">
        <f t="shared" si="10"/>
        <v>C</v>
      </c>
      <c r="AR64" t="str">
        <f t="shared" si="11"/>
        <v>DRS</v>
      </c>
      <c r="AT64">
        <f t="shared" si="12"/>
        <v>398.602633100003</v>
      </c>
      <c r="AU64" s="2">
        <v>12.1035</v>
      </c>
      <c r="AV64" t="str">
        <f t="shared" si="13"/>
        <v>C</v>
      </c>
      <c r="AZ64" s="1">
        <v>2452398.6026331</v>
      </c>
      <c r="BA64">
        <v>12.017</v>
      </c>
      <c r="BB64">
        <v>12.152000000000001</v>
      </c>
      <c r="BC64">
        <v>12.049</v>
      </c>
      <c r="BD64">
        <v>12.196000000000002</v>
      </c>
      <c r="BE64" s="30">
        <f t="shared" si="6"/>
        <v>12.1035</v>
      </c>
    </row>
    <row r="65" spans="1:57" ht="12.75">
      <c r="A65" t="s">
        <v>157</v>
      </c>
      <c r="B65" t="s">
        <v>59</v>
      </c>
      <c r="C65" t="s">
        <v>158</v>
      </c>
      <c r="D65">
        <v>15</v>
      </c>
      <c r="E65">
        <v>109057.5</v>
      </c>
      <c r="F65">
        <v>259.8</v>
      </c>
      <c r="G65">
        <v>71321.1</v>
      </c>
      <c r="H65">
        <v>0.461</v>
      </c>
      <c r="I65">
        <v>48427.8</v>
      </c>
      <c r="J65">
        <v>0.881</v>
      </c>
      <c r="K65">
        <v>2452398.60309606</v>
      </c>
      <c r="L65" s="2">
        <f t="shared" si="0"/>
        <v>0.6030960599891841</v>
      </c>
      <c r="N65" s="2">
        <f t="shared" si="1"/>
        <v>0.461</v>
      </c>
      <c r="O65" s="1">
        <f t="shared" si="2"/>
        <v>2452398.60309606</v>
      </c>
      <c r="P65" s="2">
        <f t="shared" si="3"/>
        <v>0.461</v>
      </c>
      <c r="Q65" s="1">
        <f t="shared" si="4"/>
        <v>398.6030960599892</v>
      </c>
      <c r="R65" s="2">
        <f t="shared" si="5"/>
        <v>0.461</v>
      </c>
      <c r="AI65" s="1">
        <f t="shared" si="7"/>
        <v>2452398.60309606</v>
      </c>
      <c r="AJ65" s="2">
        <v>12.0555</v>
      </c>
      <c r="AN65" t="str">
        <f t="shared" si="8"/>
        <v>GEMPQ</v>
      </c>
      <c r="AO65" t="str">
        <f t="shared" si="9"/>
        <v>020504.10300</v>
      </c>
      <c r="AP65" s="2">
        <v>12.0555</v>
      </c>
      <c r="AQ65" s="2" t="str">
        <f t="shared" si="10"/>
        <v>C</v>
      </c>
      <c r="AR65" t="str">
        <f t="shared" si="11"/>
        <v>DRS</v>
      </c>
      <c r="AT65">
        <f t="shared" si="12"/>
        <v>398.6030960599892</v>
      </c>
      <c r="AU65" s="2">
        <v>12.0555</v>
      </c>
      <c r="AV65" t="str">
        <f t="shared" si="13"/>
        <v>C</v>
      </c>
      <c r="AZ65" s="1">
        <v>2452398.60309606</v>
      </c>
      <c r="BA65">
        <v>11.983</v>
      </c>
      <c r="BB65">
        <v>12.091000000000001</v>
      </c>
      <c r="BC65">
        <v>12.01</v>
      </c>
      <c r="BD65">
        <v>12.138</v>
      </c>
      <c r="BE65" s="30">
        <f t="shared" si="6"/>
        <v>12.0555</v>
      </c>
    </row>
    <row r="66" spans="1:57" ht="12.75">
      <c r="A66" t="s">
        <v>159</v>
      </c>
      <c r="B66" t="s">
        <v>59</v>
      </c>
      <c r="C66" t="s">
        <v>160</v>
      </c>
      <c r="D66">
        <v>15</v>
      </c>
      <c r="E66">
        <v>111084.1</v>
      </c>
      <c r="F66">
        <v>257.5</v>
      </c>
      <c r="G66">
        <v>72978.4</v>
      </c>
      <c r="H66">
        <v>0.456</v>
      </c>
      <c r="I66">
        <v>48120</v>
      </c>
      <c r="J66">
        <v>0.908</v>
      </c>
      <c r="K66">
        <v>2452398.6035706</v>
      </c>
      <c r="L66" s="2">
        <f t="shared" si="0"/>
        <v>0.603570600040257</v>
      </c>
      <c r="N66" s="2">
        <f t="shared" si="1"/>
        <v>0.456</v>
      </c>
      <c r="O66" s="1">
        <f t="shared" si="2"/>
        <v>2452398.6035706</v>
      </c>
      <c r="P66" s="2">
        <f t="shared" si="3"/>
        <v>0.456</v>
      </c>
      <c r="Q66" s="1">
        <f t="shared" si="4"/>
        <v>398.60357060004026</v>
      </c>
      <c r="R66" s="2">
        <f t="shared" si="5"/>
        <v>0.456</v>
      </c>
      <c r="AI66" s="1">
        <f t="shared" si="7"/>
        <v>2452398.6035706</v>
      </c>
      <c r="AJ66" s="2">
        <v>12.03175</v>
      </c>
      <c r="AN66" t="str">
        <f t="shared" si="8"/>
        <v>GEMPQ</v>
      </c>
      <c r="AO66" t="str">
        <f t="shared" si="9"/>
        <v>020504.10348</v>
      </c>
      <c r="AP66" s="2">
        <v>12.03175</v>
      </c>
      <c r="AQ66" s="2" t="str">
        <f t="shared" si="10"/>
        <v>C</v>
      </c>
      <c r="AR66" t="str">
        <f t="shared" si="11"/>
        <v>DRS</v>
      </c>
      <c r="AT66">
        <f t="shared" si="12"/>
        <v>398.60357060004026</v>
      </c>
      <c r="AU66" s="2">
        <v>12.03175</v>
      </c>
      <c r="AV66" t="str">
        <f t="shared" si="13"/>
        <v>C</v>
      </c>
      <c r="AZ66" s="1">
        <v>2452398.6035706</v>
      </c>
      <c r="BA66">
        <v>11.939</v>
      </c>
      <c r="BB66">
        <v>12.086</v>
      </c>
      <c r="BC66">
        <v>11.978</v>
      </c>
      <c r="BD66">
        <v>12.124</v>
      </c>
      <c r="BE66" s="30">
        <f t="shared" si="6"/>
        <v>12.03175</v>
      </c>
    </row>
    <row r="67" spans="1:57" ht="12.75">
      <c r="A67" t="s">
        <v>161</v>
      </c>
      <c r="B67" t="s">
        <v>59</v>
      </c>
      <c r="C67" t="s">
        <v>162</v>
      </c>
      <c r="D67">
        <v>15</v>
      </c>
      <c r="E67">
        <v>110991.5</v>
      </c>
      <c r="F67">
        <v>255.5</v>
      </c>
      <c r="G67">
        <v>70257.1</v>
      </c>
      <c r="H67">
        <v>0.496</v>
      </c>
      <c r="I67">
        <v>48147</v>
      </c>
      <c r="J67">
        <v>0.907</v>
      </c>
      <c r="K67">
        <v>2452398.60404514</v>
      </c>
      <c r="L67" s="2">
        <f t="shared" si="0"/>
        <v>0.6040451400913298</v>
      </c>
      <c r="N67" s="2">
        <f t="shared" si="1"/>
        <v>0.496</v>
      </c>
      <c r="O67" s="1">
        <f t="shared" si="2"/>
        <v>2452398.60404514</v>
      </c>
      <c r="P67" s="2">
        <f t="shared" si="3"/>
        <v>0.496</v>
      </c>
      <c r="Q67" s="1">
        <f t="shared" si="4"/>
        <v>398.60404514009133</v>
      </c>
      <c r="R67" s="2">
        <f t="shared" si="5"/>
        <v>0.496</v>
      </c>
      <c r="AI67" s="1">
        <f t="shared" si="7"/>
        <v>2452398.60404514</v>
      </c>
      <c r="AJ67" s="2">
        <v>12.0745</v>
      </c>
      <c r="AN67" t="str">
        <f t="shared" si="8"/>
        <v>GEMPQ</v>
      </c>
      <c r="AO67" t="str">
        <f t="shared" si="9"/>
        <v>020504.10395</v>
      </c>
      <c r="AP67" s="2">
        <v>12.0745</v>
      </c>
      <c r="AQ67" s="2" t="str">
        <f t="shared" si="10"/>
        <v>C</v>
      </c>
      <c r="AR67" t="str">
        <f t="shared" si="11"/>
        <v>DRS</v>
      </c>
      <c r="AT67">
        <f t="shared" si="12"/>
        <v>398.60404514009133</v>
      </c>
      <c r="AU67" s="2">
        <v>12.0745</v>
      </c>
      <c r="AV67" t="str">
        <f t="shared" si="13"/>
        <v>C</v>
      </c>
      <c r="AZ67" s="1">
        <v>2452398.60404514</v>
      </c>
      <c r="BA67">
        <v>11.983</v>
      </c>
      <c r="BB67">
        <v>12.126000000000001</v>
      </c>
      <c r="BC67">
        <v>12.019</v>
      </c>
      <c r="BD67">
        <v>12.17</v>
      </c>
      <c r="BE67" s="30">
        <f t="shared" si="6"/>
        <v>12.0745</v>
      </c>
    </row>
    <row r="68" spans="1:57" ht="12.75">
      <c r="A68" t="s">
        <v>163</v>
      </c>
      <c r="B68" t="s">
        <v>59</v>
      </c>
      <c r="C68" t="s">
        <v>164</v>
      </c>
      <c r="D68">
        <v>15</v>
      </c>
      <c r="E68">
        <v>111027.4</v>
      </c>
      <c r="F68">
        <v>254.9</v>
      </c>
      <c r="G68">
        <v>72701.5</v>
      </c>
      <c r="H68">
        <v>0.46</v>
      </c>
      <c r="I68">
        <v>49698.9</v>
      </c>
      <c r="J68">
        <v>0.873</v>
      </c>
      <c r="K68">
        <v>2452398.60454282</v>
      </c>
      <c r="L68" s="2">
        <f t="shared" si="0"/>
        <v>0.6045428197830915</v>
      </c>
      <c r="N68" s="2">
        <f t="shared" si="1"/>
        <v>0.46</v>
      </c>
      <c r="O68" s="1">
        <f t="shared" si="2"/>
        <v>2452398.60454282</v>
      </c>
      <c r="P68" s="2">
        <f t="shared" si="3"/>
        <v>0.46</v>
      </c>
      <c r="Q68" s="1">
        <f t="shared" si="4"/>
        <v>398.6045428197831</v>
      </c>
      <c r="R68" s="2">
        <f t="shared" si="5"/>
        <v>0.46</v>
      </c>
      <c r="AI68" s="1">
        <f t="shared" si="7"/>
        <v>2452398.60454282</v>
      </c>
      <c r="AJ68" s="2">
        <v>12.053499999999998</v>
      </c>
      <c r="AN68" t="str">
        <f t="shared" si="8"/>
        <v>GEMPQ</v>
      </c>
      <c r="AO68" t="str">
        <f t="shared" si="9"/>
        <v>020504.10445</v>
      </c>
      <c r="AP68" s="2">
        <v>12.053499999999998</v>
      </c>
      <c r="AQ68" s="2" t="str">
        <f t="shared" si="10"/>
        <v>C</v>
      </c>
      <c r="AR68" t="str">
        <f t="shared" si="11"/>
        <v>DRS</v>
      </c>
      <c r="AT68">
        <f t="shared" si="12"/>
        <v>398.6045428197831</v>
      </c>
      <c r="AU68" s="2">
        <v>12.053499999999998</v>
      </c>
      <c r="AV68" t="str">
        <f t="shared" si="13"/>
        <v>C</v>
      </c>
      <c r="AZ68" s="1">
        <v>2452398.60454282</v>
      </c>
      <c r="BA68">
        <v>11.972</v>
      </c>
      <c r="BB68">
        <v>12.09</v>
      </c>
      <c r="BC68">
        <v>12.017</v>
      </c>
      <c r="BD68">
        <v>12.135</v>
      </c>
      <c r="BE68" s="30">
        <f t="shared" si="6"/>
        <v>12.053499999999998</v>
      </c>
    </row>
    <row r="69" spans="1:57" ht="12.75">
      <c r="A69" t="s">
        <v>165</v>
      </c>
      <c r="B69" t="s">
        <v>59</v>
      </c>
      <c r="C69" t="s">
        <v>166</v>
      </c>
      <c r="D69">
        <v>15</v>
      </c>
      <c r="E69">
        <v>110963.9</v>
      </c>
      <c r="F69">
        <v>254.7</v>
      </c>
      <c r="G69">
        <v>68861.2</v>
      </c>
      <c r="H69">
        <v>0.518</v>
      </c>
      <c r="I69">
        <v>48353.4</v>
      </c>
      <c r="J69">
        <v>0.902</v>
      </c>
      <c r="K69">
        <v>2452398.60506366</v>
      </c>
      <c r="L69" s="2">
        <f t="shared" si="0"/>
        <v>0.6050636600703001</v>
      </c>
      <c r="N69" s="2">
        <f t="shared" si="1"/>
        <v>0.518</v>
      </c>
      <c r="O69" s="1">
        <f t="shared" si="2"/>
        <v>2452398.60506366</v>
      </c>
      <c r="P69" s="2">
        <f t="shared" si="3"/>
        <v>0.518</v>
      </c>
      <c r="Q69" s="1">
        <f t="shared" si="4"/>
        <v>398.6050636600703</v>
      </c>
      <c r="R69" s="2">
        <f t="shared" si="5"/>
        <v>0.518</v>
      </c>
      <c r="AI69" s="1">
        <f t="shared" si="7"/>
        <v>2452398.60506366</v>
      </c>
      <c r="AJ69" s="2">
        <v>12.097000000000001</v>
      </c>
      <c r="AN69" t="str">
        <f t="shared" si="8"/>
        <v>GEMPQ</v>
      </c>
      <c r="AO69" t="str">
        <f t="shared" si="9"/>
        <v>020504.10497</v>
      </c>
      <c r="AP69" s="2">
        <v>12.097000000000001</v>
      </c>
      <c r="AQ69" s="2" t="str">
        <f t="shared" si="10"/>
        <v>C</v>
      </c>
      <c r="AR69" t="str">
        <f t="shared" si="11"/>
        <v>DRS</v>
      </c>
      <c r="AT69">
        <f t="shared" si="12"/>
        <v>398.6050636600703</v>
      </c>
      <c r="AU69" s="2">
        <v>12.097000000000001</v>
      </c>
      <c r="AV69" t="str">
        <f t="shared" si="13"/>
        <v>C</v>
      </c>
      <c r="AZ69" s="1">
        <v>2452398.60506366</v>
      </c>
      <c r="BA69">
        <v>12.017</v>
      </c>
      <c r="BB69">
        <v>12.148000000000001</v>
      </c>
      <c r="BC69">
        <v>12.047</v>
      </c>
      <c r="BD69">
        <v>12.176</v>
      </c>
      <c r="BE69" s="30">
        <f t="shared" si="6"/>
        <v>12.097000000000001</v>
      </c>
    </row>
    <row r="70" spans="1:57" ht="12.75">
      <c r="A70" t="s">
        <v>167</v>
      </c>
      <c r="B70" t="s">
        <v>59</v>
      </c>
      <c r="C70" t="s">
        <v>168</v>
      </c>
      <c r="D70">
        <v>15</v>
      </c>
      <c r="E70">
        <v>111174.4</v>
      </c>
      <c r="F70">
        <v>254.8</v>
      </c>
      <c r="G70">
        <v>66823.9</v>
      </c>
      <c r="H70">
        <v>0.553</v>
      </c>
      <c r="I70">
        <v>48574.4</v>
      </c>
      <c r="J70">
        <v>0.899</v>
      </c>
      <c r="K70">
        <v>2452398.60552662</v>
      </c>
      <c r="L70" s="2">
        <f t="shared" si="0"/>
        <v>0.6055266200564802</v>
      </c>
      <c r="N70" s="2">
        <f t="shared" si="1"/>
        <v>0.553</v>
      </c>
      <c r="O70" s="1">
        <f t="shared" si="2"/>
        <v>2452398.60552662</v>
      </c>
      <c r="P70" s="2">
        <f t="shared" si="3"/>
        <v>0.553</v>
      </c>
      <c r="Q70" s="1">
        <f t="shared" si="4"/>
        <v>398.6055266200565</v>
      </c>
      <c r="R70" s="2">
        <f t="shared" si="5"/>
        <v>0.553</v>
      </c>
      <c r="AI70" s="1">
        <f t="shared" si="7"/>
        <v>2452398.60552662</v>
      </c>
      <c r="AJ70" s="2">
        <v>12.137</v>
      </c>
      <c r="AN70" t="str">
        <f t="shared" si="8"/>
        <v>GEMPQ</v>
      </c>
      <c r="AO70" t="str">
        <f t="shared" si="9"/>
        <v>020504.10543</v>
      </c>
      <c r="AP70" s="2">
        <v>12.137</v>
      </c>
      <c r="AQ70" s="2" t="str">
        <f t="shared" si="10"/>
        <v>C</v>
      </c>
      <c r="AR70" t="str">
        <f t="shared" si="11"/>
        <v>DRS</v>
      </c>
      <c r="AT70">
        <f t="shared" si="12"/>
        <v>398.6055266200565</v>
      </c>
      <c r="AU70" s="2">
        <v>12.137</v>
      </c>
      <c r="AV70" t="str">
        <f t="shared" si="13"/>
        <v>C</v>
      </c>
      <c r="AZ70" s="1">
        <v>2452398.60552662</v>
      </c>
      <c r="BA70">
        <v>12.064</v>
      </c>
      <c r="BB70">
        <v>12.183000000000002</v>
      </c>
      <c r="BC70">
        <v>12.085</v>
      </c>
      <c r="BD70">
        <v>12.216000000000001</v>
      </c>
      <c r="BE70" s="30">
        <f t="shared" si="6"/>
        <v>12.137</v>
      </c>
    </row>
    <row r="71" spans="1:57" ht="12.75">
      <c r="A71" t="s">
        <v>169</v>
      </c>
      <c r="B71" t="s">
        <v>59</v>
      </c>
      <c r="C71" t="s">
        <v>170</v>
      </c>
      <c r="D71">
        <v>15</v>
      </c>
      <c r="E71">
        <v>111252.8</v>
      </c>
      <c r="F71">
        <v>253.8</v>
      </c>
      <c r="G71">
        <v>68631.3</v>
      </c>
      <c r="H71">
        <v>0.524</v>
      </c>
      <c r="I71">
        <v>48520.1</v>
      </c>
      <c r="J71">
        <v>0.901</v>
      </c>
      <c r="K71">
        <v>2452398.60603588</v>
      </c>
      <c r="L71" s="2">
        <f t="shared" si="0"/>
        <v>0.6060358798131347</v>
      </c>
      <c r="N71" s="2">
        <f t="shared" si="1"/>
        <v>0.524</v>
      </c>
      <c r="O71" s="1">
        <f t="shared" si="2"/>
        <v>2452398.60603588</v>
      </c>
      <c r="P71" s="2">
        <f t="shared" si="3"/>
        <v>0.524</v>
      </c>
      <c r="Q71" s="1">
        <f t="shared" si="4"/>
        <v>398.60603587981313</v>
      </c>
      <c r="R71" s="2">
        <f t="shared" si="5"/>
        <v>0.524</v>
      </c>
      <c r="AI71" s="1">
        <f t="shared" si="7"/>
        <v>2452398.60603588</v>
      </c>
      <c r="AJ71" s="2">
        <v>12.101</v>
      </c>
      <c r="AN71" t="str">
        <f t="shared" si="8"/>
        <v>GEMPQ</v>
      </c>
      <c r="AO71" t="str">
        <f t="shared" si="9"/>
        <v>020504.10594</v>
      </c>
      <c r="AP71" s="2">
        <v>12.101</v>
      </c>
      <c r="AQ71" s="2" t="str">
        <f t="shared" si="10"/>
        <v>C</v>
      </c>
      <c r="AR71" t="str">
        <f t="shared" si="11"/>
        <v>DRS</v>
      </c>
      <c r="AT71">
        <f t="shared" si="12"/>
        <v>398.60603587981313</v>
      </c>
      <c r="AU71" s="2">
        <v>12.101</v>
      </c>
      <c r="AV71" t="str">
        <f t="shared" si="13"/>
        <v>C</v>
      </c>
      <c r="AZ71" s="1">
        <v>2452398.60603588</v>
      </c>
      <c r="BA71">
        <v>11.999</v>
      </c>
      <c r="BB71">
        <v>12.154</v>
      </c>
      <c r="BC71">
        <v>12.054</v>
      </c>
      <c r="BD71">
        <v>12.197000000000001</v>
      </c>
      <c r="BE71" s="30">
        <f t="shared" si="6"/>
        <v>12.101</v>
      </c>
    </row>
    <row r="72" spans="1:57" ht="12.75">
      <c r="A72" t="s">
        <v>171</v>
      </c>
      <c r="B72" t="s">
        <v>59</v>
      </c>
      <c r="C72" t="s">
        <v>172</v>
      </c>
      <c r="D72">
        <v>15</v>
      </c>
      <c r="E72">
        <v>111385.5</v>
      </c>
      <c r="F72">
        <v>251.3</v>
      </c>
      <c r="G72">
        <v>71757.3</v>
      </c>
      <c r="H72">
        <v>0.477</v>
      </c>
      <c r="I72">
        <v>49080.3</v>
      </c>
      <c r="J72">
        <v>0.89</v>
      </c>
      <c r="K72">
        <v>2452398.60649884</v>
      </c>
      <c r="L72" s="2">
        <f t="shared" si="0"/>
        <v>0.6064988397993147</v>
      </c>
      <c r="N72" s="2">
        <f t="shared" si="1"/>
        <v>0.477</v>
      </c>
      <c r="O72" s="1">
        <f t="shared" si="2"/>
        <v>2452398.60649884</v>
      </c>
      <c r="P72" s="2">
        <f t="shared" si="3"/>
        <v>0.477</v>
      </c>
      <c r="Q72" s="1">
        <f t="shared" si="4"/>
        <v>398.6064988397993</v>
      </c>
      <c r="R72" s="2">
        <f t="shared" si="5"/>
        <v>0.477</v>
      </c>
      <c r="AI72" s="1">
        <f t="shared" si="7"/>
        <v>2452398.60649884</v>
      </c>
      <c r="AJ72" s="2">
        <v>12.06325</v>
      </c>
      <c r="AN72" t="str">
        <f t="shared" si="8"/>
        <v>GEMPQ</v>
      </c>
      <c r="AO72" t="str">
        <f t="shared" si="9"/>
        <v>020504.10641</v>
      </c>
      <c r="AP72" s="2">
        <v>12.06325</v>
      </c>
      <c r="AQ72" s="2" t="str">
        <f t="shared" si="10"/>
        <v>C</v>
      </c>
      <c r="AR72" t="str">
        <f t="shared" si="11"/>
        <v>DRS</v>
      </c>
      <c r="AT72">
        <f t="shared" si="12"/>
        <v>398.6064988397993</v>
      </c>
      <c r="AU72" s="2">
        <v>12.06325</v>
      </c>
      <c r="AV72" t="str">
        <f t="shared" si="13"/>
        <v>C</v>
      </c>
      <c r="AZ72" s="1">
        <v>2452398.60649884</v>
      </c>
      <c r="BA72">
        <v>11.983</v>
      </c>
      <c r="BB72">
        <v>12.107000000000001</v>
      </c>
      <c r="BC72">
        <v>12.017999999999999</v>
      </c>
      <c r="BD72">
        <v>12.145</v>
      </c>
      <c r="BE72" s="30">
        <f t="shared" si="6"/>
        <v>12.06325</v>
      </c>
    </row>
    <row r="73" spans="1:57" ht="12.75">
      <c r="A73" t="s">
        <v>173</v>
      </c>
      <c r="B73" t="s">
        <v>59</v>
      </c>
      <c r="C73" t="s">
        <v>174</v>
      </c>
      <c r="D73">
        <v>15</v>
      </c>
      <c r="E73">
        <v>111618.9</v>
      </c>
      <c r="F73">
        <v>251.5</v>
      </c>
      <c r="G73">
        <v>74949.8</v>
      </c>
      <c r="H73">
        <v>0.432</v>
      </c>
      <c r="I73">
        <v>48771.2</v>
      </c>
      <c r="J73">
        <v>0.899</v>
      </c>
      <c r="K73">
        <v>2452398.60697338</v>
      </c>
      <c r="L73" s="2">
        <f t="shared" si="0"/>
        <v>0.6069733798503876</v>
      </c>
      <c r="N73" s="2">
        <f t="shared" si="1"/>
        <v>0.432</v>
      </c>
      <c r="O73" s="1">
        <f t="shared" si="2"/>
        <v>2452398.60697338</v>
      </c>
      <c r="P73" s="2">
        <f t="shared" si="3"/>
        <v>0.432</v>
      </c>
      <c r="Q73" s="1">
        <f t="shared" si="4"/>
        <v>398.6069733798504</v>
      </c>
      <c r="R73" s="2">
        <f t="shared" si="5"/>
        <v>0.432</v>
      </c>
      <c r="AI73" s="1">
        <f t="shared" si="7"/>
        <v>2452398.60697338</v>
      </c>
      <c r="AJ73" s="2">
        <v>12.014750000000001</v>
      </c>
      <c r="AN73" t="str">
        <f t="shared" si="8"/>
        <v>GEMPQ</v>
      </c>
      <c r="AO73" t="str">
        <f t="shared" si="9"/>
        <v>020504.10688</v>
      </c>
      <c r="AP73" s="2">
        <v>12.014750000000001</v>
      </c>
      <c r="AQ73" s="2" t="str">
        <f t="shared" si="10"/>
        <v>C</v>
      </c>
      <c r="AR73" t="str">
        <f t="shared" si="11"/>
        <v>DRS</v>
      </c>
      <c r="AT73">
        <f t="shared" si="12"/>
        <v>398.6069733798504</v>
      </c>
      <c r="AU73" s="2">
        <v>12.014750000000001</v>
      </c>
      <c r="AV73" t="str">
        <f t="shared" si="13"/>
        <v>C</v>
      </c>
      <c r="AZ73" s="1">
        <v>2452398.60697338</v>
      </c>
      <c r="BA73">
        <v>11.931</v>
      </c>
      <c r="BB73">
        <v>12.062000000000001</v>
      </c>
      <c r="BC73">
        <v>11.963</v>
      </c>
      <c r="BD73">
        <v>12.103000000000002</v>
      </c>
      <c r="BE73" s="30">
        <f t="shared" si="6"/>
        <v>12.014750000000001</v>
      </c>
    </row>
    <row r="74" spans="1:57" ht="12.75">
      <c r="A74" t="s">
        <v>175</v>
      </c>
      <c r="B74" t="s">
        <v>59</v>
      </c>
      <c r="C74" t="s">
        <v>176</v>
      </c>
      <c r="D74">
        <v>15</v>
      </c>
      <c r="E74">
        <v>110635.9</v>
      </c>
      <c r="F74">
        <v>251</v>
      </c>
      <c r="G74">
        <v>77641.2</v>
      </c>
      <c r="H74">
        <v>0.385</v>
      </c>
      <c r="I74">
        <v>49168.2</v>
      </c>
      <c r="J74">
        <v>0.881</v>
      </c>
      <c r="K74">
        <v>2452398.60743634</v>
      </c>
      <c r="L74" s="2">
        <f t="shared" si="0"/>
        <v>0.6074363398365676</v>
      </c>
      <c r="N74" s="2">
        <f t="shared" si="1"/>
        <v>0.385</v>
      </c>
      <c r="O74" s="1">
        <f t="shared" si="2"/>
        <v>2452398.60743634</v>
      </c>
      <c r="P74" s="2">
        <f t="shared" si="3"/>
        <v>0.385</v>
      </c>
      <c r="Q74" s="1">
        <f t="shared" si="4"/>
        <v>398.60743633983657</v>
      </c>
      <c r="R74" s="2">
        <f t="shared" si="5"/>
        <v>0.385</v>
      </c>
      <c r="AI74" s="1">
        <f t="shared" si="7"/>
        <v>2452398.60743634</v>
      </c>
      <c r="AJ74" s="2">
        <v>11.9765</v>
      </c>
      <c r="AN74" t="str">
        <f t="shared" si="8"/>
        <v>GEMPQ</v>
      </c>
      <c r="AO74" t="str">
        <f t="shared" si="9"/>
        <v>020504.10734</v>
      </c>
      <c r="AP74" s="2">
        <v>11.9765</v>
      </c>
      <c r="AQ74" s="2" t="str">
        <f t="shared" si="10"/>
        <v>C</v>
      </c>
      <c r="AR74" t="str">
        <f t="shared" si="11"/>
        <v>DRS</v>
      </c>
      <c r="AT74">
        <f t="shared" si="12"/>
        <v>398.60743633983657</v>
      </c>
      <c r="AU74" s="2">
        <v>11.9765</v>
      </c>
      <c r="AV74" t="str">
        <f t="shared" si="13"/>
        <v>C</v>
      </c>
      <c r="AZ74" s="1">
        <v>2452398.60743634</v>
      </c>
      <c r="BA74">
        <v>11.892999999999999</v>
      </c>
      <c r="BB74">
        <v>12.015</v>
      </c>
      <c r="BC74">
        <v>11.934</v>
      </c>
      <c r="BD74">
        <v>12.064</v>
      </c>
      <c r="BE74" s="30">
        <f t="shared" si="6"/>
        <v>11.9765</v>
      </c>
    </row>
    <row r="75" spans="1:57" ht="12.75">
      <c r="A75" t="s">
        <v>177</v>
      </c>
      <c r="B75" t="s">
        <v>59</v>
      </c>
      <c r="C75" t="s">
        <v>178</v>
      </c>
      <c r="D75">
        <v>15</v>
      </c>
      <c r="E75">
        <v>112632.4</v>
      </c>
      <c r="F75">
        <v>248.1</v>
      </c>
      <c r="G75">
        <v>80607.3</v>
      </c>
      <c r="H75">
        <v>0.363</v>
      </c>
      <c r="I75">
        <v>49262.8</v>
      </c>
      <c r="J75">
        <v>0.898</v>
      </c>
      <c r="K75">
        <v>2452398.60789931</v>
      </c>
      <c r="L75" s="2">
        <f t="shared" si="0"/>
        <v>0.607899310067296</v>
      </c>
      <c r="N75" s="2">
        <f t="shared" si="1"/>
        <v>0.363</v>
      </c>
      <c r="O75" s="1">
        <f t="shared" si="2"/>
        <v>2452398.60789931</v>
      </c>
      <c r="P75" s="2">
        <f t="shared" si="3"/>
        <v>0.363</v>
      </c>
      <c r="Q75" s="1">
        <f t="shared" si="4"/>
        <v>398.6078993100673</v>
      </c>
      <c r="R75" s="2">
        <f t="shared" si="5"/>
        <v>0.363</v>
      </c>
      <c r="AI75" s="1">
        <f t="shared" si="7"/>
        <v>2452398.60789931</v>
      </c>
      <c r="AJ75" s="2">
        <v>11.945</v>
      </c>
      <c r="AN75" t="str">
        <f t="shared" si="8"/>
        <v>GEMPQ</v>
      </c>
      <c r="AO75" t="str">
        <f t="shared" si="9"/>
        <v>020504.10781</v>
      </c>
      <c r="AP75" s="2">
        <v>11.945</v>
      </c>
      <c r="AQ75" s="2" t="str">
        <f t="shared" si="10"/>
        <v>C</v>
      </c>
      <c r="AR75" t="str">
        <f t="shared" si="11"/>
        <v>DRS</v>
      </c>
      <c r="AT75">
        <f t="shared" si="12"/>
        <v>398.6078993100673</v>
      </c>
      <c r="AU75" s="2">
        <v>11.945</v>
      </c>
      <c r="AV75" t="str">
        <f t="shared" si="13"/>
        <v>C</v>
      </c>
      <c r="AZ75" s="1">
        <v>2452398.60789931</v>
      </c>
      <c r="BA75">
        <v>11.866</v>
      </c>
      <c r="BB75">
        <v>11.993</v>
      </c>
      <c r="BC75">
        <v>11.895</v>
      </c>
      <c r="BD75">
        <v>12.026</v>
      </c>
      <c r="BE75" s="30">
        <f t="shared" si="6"/>
        <v>11.945</v>
      </c>
    </row>
    <row r="76" spans="1:57" ht="12.75">
      <c r="A76" t="s">
        <v>179</v>
      </c>
      <c r="B76" t="s">
        <v>59</v>
      </c>
      <c r="C76" t="s">
        <v>180</v>
      </c>
      <c r="D76">
        <v>15</v>
      </c>
      <c r="E76">
        <v>110294.9</v>
      </c>
      <c r="F76">
        <v>246.3</v>
      </c>
      <c r="G76">
        <v>75136.7</v>
      </c>
      <c r="H76">
        <v>0.417</v>
      </c>
      <c r="I76">
        <v>49019.8</v>
      </c>
      <c r="J76">
        <v>0.88</v>
      </c>
      <c r="K76">
        <v>2452398.60840856</v>
      </c>
      <c r="L76" s="2">
        <f t="shared" si="0"/>
        <v>0.6084085600450635</v>
      </c>
      <c r="N76" s="2">
        <f t="shared" si="1"/>
        <v>0.417</v>
      </c>
      <c r="O76" s="1">
        <f t="shared" si="2"/>
        <v>2452398.60840856</v>
      </c>
      <c r="P76" s="2">
        <f t="shared" si="3"/>
        <v>0.417</v>
      </c>
      <c r="Q76" s="1">
        <f t="shared" si="4"/>
        <v>398.60840856004506</v>
      </c>
      <c r="R76" s="2">
        <f t="shared" si="5"/>
        <v>0.417</v>
      </c>
      <c r="AI76" s="1">
        <f t="shared" si="7"/>
        <v>2452398.60840856</v>
      </c>
      <c r="AJ76" s="2">
        <v>12.010250000000001</v>
      </c>
      <c r="AN76" t="str">
        <f t="shared" si="8"/>
        <v>GEMPQ</v>
      </c>
      <c r="AO76" t="str">
        <f t="shared" si="9"/>
        <v>020504.10832</v>
      </c>
      <c r="AP76" s="2">
        <v>12.010250000000001</v>
      </c>
      <c r="AQ76" s="2" t="str">
        <f t="shared" si="10"/>
        <v>C</v>
      </c>
      <c r="AR76" t="str">
        <f t="shared" si="11"/>
        <v>DRS</v>
      </c>
      <c r="AT76">
        <f t="shared" si="12"/>
        <v>398.60840856004506</v>
      </c>
      <c r="AU76" s="2">
        <v>12.010250000000001</v>
      </c>
      <c r="AV76" t="str">
        <f t="shared" si="13"/>
        <v>C</v>
      </c>
      <c r="AZ76" s="1">
        <v>2452398.60840856</v>
      </c>
      <c r="BA76">
        <v>11.937</v>
      </c>
      <c r="BB76">
        <v>12.047</v>
      </c>
      <c r="BC76">
        <v>11.966</v>
      </c>
      <c r="BD76">
        <v>12.091000000000001</v>
      </c>
      <c r="BE76" s="30">
        <f t="shared" si="6"/>
        <v>12.010250000000001</v>
      </c>
    </row>
    <row r="77" spans="1:57" ht="12.75">
      <c r="A77" t="s">
        <v>181</v>
      </c>
      <c r="B77" t="s">
        <v>59</v>
      </c>
      <c r="C77" t="s">
        <v>182</v>
      </c>
      <c r="D77">
        <v>15</v>
      </c>
      <c r="E77">
        <v>112183.1</v>
      </c>
      <c r="F77">
        <v>249.4</v>
      </c>
      <c r="G77">
        <v>73609.6</v>
      </c>
      <c r="H77">
        <v>0.457</v>
      </c>
      <c r="I77">
        <v>49015.6</v>
      </c>
      <c r="J77">
        <v>0.899</v>
      </c>
      <c r="K77">
        <v>2452398.60887153</v>
      </c>
      <c r="L77" s="2">
        <f t="shared" si="0"/>
        <v>0.6088715298101306</v>
      </c>
      <c r="N77" s="2">
        <f t="shared" si="1"/>
        <v>0.457</v>
      </c>
      <c r="O77" s="1">
        <f t="shared" si="2"/>
        <v>2452398.60887153</v>
      </c>
      <c r="P77" s="2">
        <f t="shared" si="3"/>
        <v>0.457</v>
      </c>
      <c r="Q77" s="1">
        <f t="shared" si="4"/>
        <v>398.60887152981013</v>
      </c>
      <c r="R77" s="2">
        <f t="shared" si="5"/>
        <v>0.457</v>
      </c>
      <c r="AI77" s="1">
        <f t="shared" si="7"/>
        <v>2452398.60887153</v>
      </c>
      <c r="AJ77" s="2">
        <v>12.04175</v>
      </c>
      <c r="AN77" t="str">
        <f t="shared" si="8"/>
        <v>GEMPQ</v>
      </c>
      <c r="AO77" t="str">
        <f t="shared" si="9"/>
        <v>020504.10878</v>
      </c>
      <c r="AP77" s="2">
        <v>12.04175</v>
      </c>
      <c r="AQ77" s="2" t="str">
        <f t="shared" si="10"/>
        <v>C</v>
      </c>
      <c r="AR77" t="str">
        <f t="shared" si="11"/>
        <v>DRS</v>
      </c>
      <c r="AT77">
        <f t="shared" si="12"/>
        <v>398.60887152981013</v>
      </c>
      <c r="AU77" s="2">
        <v>12.04175</v>
      </c>
      <c r="AV77" t="str">
        <f t="shared" si="13"/>
        <v>C</v>
      </c>
      <c r="AZ77" s="1">
        <v>2452398.60887153</v>
      </c>
      <c r="BA77">
        <v>11.956999999999999</v>
      </c>
      <c r="BB77">
        <v>12.087000000000002</v>
      </c>
      <c r="BC77">
        <v>11.988999999999999</v>
      </c>
      <c r="BD77">
        <v>12.134</v>
      </c>
      <c r="BE77" s="30">
        <f t="shared" si="6"/>
        <v>12.04175</v>
      </c>
    </row>
    <row r="78" spans="1:57" ht="12.75">
      <c r="A78" t="s">
        <v>183</v>
      </c>
      <c r="B78" t="s">
        <v>59</v>
      </c>
      <c r="C78" t="s">
        <v>184</v>
      </c>
      <c r="D78">
        <v>15</v>
      </c>
      <c r="E78">
        <v>111482.7</v>
      </c>
      <c r="F78">
        <v>245</v>
      </c>
      <c r="G78">
        <v>72867.8</v>
      </c>
      <c r="H78">
        <v>0.462</v>
      </c>
      <c r="I78">
        <v>49294.1</v>
      </c>
      <c r="J78">
        <v>0.886</v>
      </c>
      <c r="K78">
        <v>2452398.60932292</v>
      </c>
      <c r="L78" s="2">
        <f t="shared" si="0"/>
        <v>0.6093229199759662</v>
      </c>
      <c r="N78" s="2">
        <f t="shared" si="1"/>
        <v>0.462</v>
      </c>
      <c r="O78" s="1">
        <f t="shared" si="2"/>
        <v>2452398.60932292</v>
      </c>
      <c r="P78" s="2">
        <f t="shared" si="3"/>
        <v>0.462</v>
      </c>
      <c r="Q78" s="1">
        <f t="shared" si="4"/>
        <v>398.60932291997597</v>
      </c>
      <c r="R78" s="2">
        <f t="shared" si="5"/>
        <v>0.462</v>
      </c>
      <c r="AI78" s="1">
        <f t="shared" si="7"/>
        <v>2452398.60932292</v>
      </c>
      <c r="AJ78" s="2">
        <v>12.05175</v>
      </c>
      <c r="AN78" t="str">
        <f t="shared" si="8"/>
        <v>GEMPQ</v>
      </c>
      <c r="AO78" t="str">
        <f t="shared" si="9"/>
        <v>020504.10923</v>
      </c>
      <c r="AP78" s="2">
        <v>12.05175</v>
      </c>
      <c r="AQ78" s="2" t="str">
        <f t="shared" si="10"/>
        <v>C</v>
      </c>
      <c r="AR78" t="str">
        <f t="shared" si="11"/>
        <v>DRS</v>
      </c>
      <c r="AT78">
        <f t="shared" si="12"/>
        <v>398.60932291997597</v>
      </c>
      <c r="AU78" s="2">
        <v>12.05175</v>
      </c>
      <c r="AV78" t="str">
        <f t="shared" si="13"/>
        <v>C</v>
      </c>
      <c r="AZ78" s="1">
        <v>2452398.60932292</v>
      </c>
      <c r="BA78">
        <v>11.969</v>
      </c>
      <c r="BB78">
        <v>12.092</v>
      </c>
      <c r="BC78">
        <v>12.006</v>
      </c>
      <c r="BD78">
        <v>12.14</v>
      </c>
      <c r="BE78" s="30">
        <f t="shared" si="6"/>
        <v>12.05175</v>
      </c>
    </row>
    <row r="79" spans="1:57" ht="12.75">
      <c r="A79" t="s">
        <v>185</v>
      </c>
      <c r="B79" t="s">
        <v>59</v>
      </c>
      <c r="C79" t="s">
        <v>186</v>
      </c>
      <c r="D79">
        <v>15</v>
      </c>
      <c r="E79">
        <v>112726.7</v>
      </c>
      <c r="F79">
        <v>245.5</v>
      </c>
      <c r="G79">
        <v>74131.2</v>
      </c>
      <c r="H79">
        <v>0.455</v>
      </c>
      <c r="I79">
        <v>49133.9</v>
      </c>
      <c r="J79">
        <v>0.902</v>
      </c>
      <c r="K79">
        <v>2452398.60979745</v>
      </c>
      <c r="L79" s="2">
        <f t="shared" si="0"/>
        <v>0.6097974497824907</v>
      </c>
      <c r="N79" s="2">
        <f t="shared" si="1"/>
        <v>0.455</v>
      </c>
      <c r="O79" s="1">
        <f t="shared" si="2"/>
        <v>2452398.60979745</v>
      </c>
      <c r="P79" s="2">
        <f t="shared" si="3"/>
        <v>0.455</v>
      </c>
      <c r="Q79" s="1">
        <f t="shared" si="4"/>
        <v>398.6097974497825</v>
      </c>
      <c r="R79" s="2">
        <f t="shared" si="5"/>
        <v>0.455</v>
      </c>
      <c r="AI79" s="1">
        <f t="shared" si="7"/>
        <v>2452398.60979745</v>
      </c>
      <c r="AJ79" s="2">
        <v>12.035500000000003</v>
      </c>
      <c r="AN79" t="str">
        <f t="shared" si="8"/>
        <v>GEMPQ</v>
      </c>
      <c r="AO79" t="str">
        <f t="shared" si="9"/>
        <v>020504.10971</v>
      </c>
      <c r="AP79" s="2">
        <v>12.035500000000003</v>
      </c>
      <c r="AQ79" s="2" t="str">
        <f t="shared" si="10"/>
        <v>C</v>
      </c>
      <c r="AR79" t="str">
        <f t="shared" si="11"/>
        <v>DRS</v>
      </c>
      <c r="AT79">
        <f t="shared" si="12"/>
        <v>398.6097974497825</v>
      </c>
      <c r="AU79" s="2">
        <v>12.035500000000003</v>
      </c>
      <c r="AV79" t="str">
        <f t="shared" si="13"/>
        <v>C</v>
      </c>
      <c r="AZ79" s="1">
        <v>2452398.60979745</v>
      </c>
      <c r="BA79">
        <v>11.945</v>
      </c>
      <c r="BB79">
        <v>12.085</v>
      </c>
      <c r="BC79">
        <v>11.983</v>
      </c>
      <c r="BD79">
        <v>12.129000000000001</v>
      </c>
      <c r="BE79" s="30">
        <f t="shared" si="6"/>
        <v>12.035500000000003</v>
      </c>
    </row>
    <row r="80" spans="1:57" ht="12.75">
      <c r="A80" t="s">
        <v>187</v>
      </c>
      <c r="B80" t="s">
        <v>59</v>
      </c>
      <c r="C80" t="s">
        <v>188</v>
      </c>
      <c r="D80">
        <v>15</v>
      </c>
      <c r="E80">
        <v>112309.3</v>
      </c>
      <c r="F80">
        <v>243.3</v>
      </c>
      <c r="G80">
        <v>73817</v>
      </c>
      <c r="H80">
        <v>0.456</v>
      </c>
      <c r="I80">
        <v>49172.7</v>
      </c>
      <c r="J80">
        <v>0.897</v>
      </c>
      <c r="K80">
        <v>2452398.61026042</v>
      </c>
      <c r="L80" s="2">
        <f t="shared" si="0"/>
        <v>0.6102604200132191</v>
      </c>
      <c r="N80" s="2">
        <f t="shared" si="1"/>
        <v>0.456</v>
      </c>
      <c r="O80" s="1">
        <f t="shared" si="2"/>
        <v>2452398.61026042</v>
      </c>
      <c r="P80" s="2">
        <f t="shared" si="3"/>
        <v>0.456</v>
      </c>
      <c r="Q80" s="1">
        <f t="shared" si="4"/>
        <v>398.6102604200132</v>
      </c>
      <c r="R80" s="2">
        <f t="shared" si="5"/>
        <v>0.456</v>
      </c>
      <c r="AI80" s="1">
        <f t="shared" si="7"/>
        <v>2452398.61026042</v>
      </c>
      <c r="AJ80" s="2">
        <v>12.037</v>
      </c>
      <c r="AN80" t="str">
        <f t="shared" si="8"/>
        <v>GEMPQ</v>
      </c>
      <c r="AO80" t="str">
        <f t="shared" si="9"/>
        <v>020504.11017</v>
      </c>
      <c r="AP80" s="2">
        <v>12.037</v>
      </c>
      <c r="AQ80" s="2" t="str">
        <f t="shared" si="10"/>
        <v>C</v>
      </c>
      <c r="AR80" t="str">
        <f t="shared" si="11"/>
        <v>DRS</v>
      </c>
      <c r="AT80">
        <f t="shared" si="12"/>
        <v>398.6102604200132</v>
      </c>
      <c r="AU80" s="2">
        <v>12.037</v>
      </c>
      <c r="AV80" t="str">
        <f t="shared" si="13"/>
        <v>C</v>
      </c>
      <c r="AZ80" s="1">
        <v>2452398.61026042</v>
      </c>
      <c r="BA80">
        <v>11.952</v>
      </c>
      <c r="BB80">
        <v>12.086</v>
      </c>
      <c r="BC80">
        <v>11.988999999999999</v>
      </c>
      <c r="BD80">
        <v>12.121</v>
      </c>
      <c r="BE80" s="30">
        <f t="shared" si="6"/>
        <v>12.037</v>
      </c>
    </row>
    <row r="81" spans="1:57" ht="12.75">
      <c r="A81" t="s">
        <v>189</v>
      </c>
      <c r="B81" t="s">
        <v>59</v>
      </c>
      <c r="C81" t="s">
        <v>190</v>
      </c>
      <c r="D81">
        <v>15</v>
      </c>
      <c r="E81">
        <v>113155.2</v>
      </c>
      <c r="F81">
        <v>242.5</v>
      </c>
      <c r="G81">
        <v>74727.1</v>
      </c>
      <c r="H81">
        <v>0.45</v>
      </c>
      <c r="I81">
        <v>49937.7</v>
      </c>
      <c r="J81">
        <v>0.888</v>
      </c>
      <c r="K81">
        <v>2452398.61073495</v>
      </c>
      <c r="L81" s="2">
        <f aca="true" t="shared" si="14" ref="L81:L144">+K81-TRUNC(K81)</f>
        <v>0.6107349498197436</v>
      </c>
      <c r="N81" s="2">
        <f aca="true" t="shared" si="15" ref="N81:N144">+CHOOSE($L$8,($Q$3*H81)+$R$3,($Q$4*H81)+$R$4,($Q$5*H81)+$R$5,($Q$6*H81)+$R$6,H81)</f>
        <v>0.45</v>
      </c>
      <c r="O81" s="1">
        <f aca="true" t="shared" si="16" ref="O81:O144">+K81</f>
        <v>2452398.61073495</v>
      </c>
      <c r="P81" s="2">
        <f aca="true" t="shared" si="17" ref="P81:P144">+N81</f>
        <v>0.45</v>
      </c>
      <c r="Q81" s="1">
        <f aca="true" t="shared" si="18" ref="Q81:Q144">+K81-(INT(K81/1000)*1000)</f>
        <v>398.61073494981974</v>
      </c>
      <c r="R81" s="2">
        <f aca="true" t="shared" si="19" ref="R81:R144">+P81</f>
        <v>0.45</v>
      </c>
      <c r="AI81" s="1">
        <f t="shared" si="7"/>
        <v>2452398.61073495</v>
      </c>
      <c r="AJ81" s="2">
        <v>12.036</v>
      </c>
      <c r="AN81" t="str">
        <f t="shared" si="8"/>
        <v>GEMPQ</v>
      </c>
      <c r="AO81" t="str">
        <f t="shared" si="9"/>
        <v>020504.11064</v>
      </c>
      <c r="AP81" s="2">
        <v>12.036</v>
      </c>
      <c r="AQ81" s="2" t="str">
        <f t="shared" si="10"/>
        <v>C</v>
      </c>
      <c r="AR81" t="str">
        <f t="shared" si="11"/>
        <v>DRS</v>
      </c>
      <c r="AT81">
        <f t="shared" si="12"/>
        <v>398.61073494981974</v>
      </c>
      <c r="AU81" s="2">
        <v>12.036</v>
      </c>
      <c r="AV81" t="str">
        <f t="shared" si="13"/>
        <v>C</v>
      </c>
      <c r="AZ81" s="1">
        <v>2452398.61073495</v>
      </c>
      <c r="BA81">
        <v>11.952</v>
      </c>
      <c r="BB81">
        <v>12.08</v>
      </c>
      <c r="BC81">
        <v>11.993</v>
      </c>
      <c r="BD81">
        <v>12.119</v>
      </c>
      <c r="BE81" s="30">
        <f aca="true" t="shared" si="20" ref="BE81:BE144">+AVERAGE(BA81:BD81)</f>
        <v>12.036</v>
      </c>
    </row>
    <row r="82" spans="1:57" ht="12.75">
      <c r="A82" t="s">
        <v>191</v>
      </c>
      <c r="B82" t="s">
        <v>59</v>
      </c>
      <c r="C82" t="s">
        <v>192</v>
      </c>
      <c r="D82">
        <v>15</v>
      </c>
      <c r="E82">
        <v>113996.1</v>
      </c>
      <c r="F82">
        <v>242.2</v>
      </c>
      <c r="G82">
        <v>74416</v>
      </c>
      <c r="H82">
        <v>0.463</v>
      </c>
      <c r="I82">
        <v>50299.3</v>
      </c>
      <c r="J82">
        <v>0.888</v>
      </c>
      <c r="K82">
        <v>2452398.61119792</v>
      </c>
      <c r="L82" s="2">
        <f t="shared" si="14"/>
        <v>0.611197920050472</v>
      </c>
      <c r="N82" s="2">
        <f t="shared" si="15"/>
        <v>0.463</v>
      </c>
      <c r="O82" s="1">
        <f t="shared" si="16"/>
        <v>2452398.61119792</v>
      </c>
      <c r="P82" s="2">
        <f t="shared" si="17"/>
        <v>0.463</v>
      </c>
      <c r="Q82" s="1">
        <f t="shared" si="18"/>
        <v>398.6111979200505</v>
      </c>
      <c r="R82" s="2">
        <f t="shared" si="19"/>
        <v>0.463</v>
      </c>
      <c r="AI82" s="1">
        <f aca="true" t="shared" si="21" ref="AI82:AI145">+K82</f>
        <v>2452398.61119792</v>
      </c>
      <c r="AJ82" s="2">
        <v>12.044</v>
      </c>
      <c r="AN82" t="str">
        <f aca="true" t="shared" si="22" ref="AN82:AN145">+AN81</f>
        <v>GEMPQ</v>
      </c>
      <c r="AO82" t="str">
        <f aca="true" t="shared" si="23" ref="AO82:AO145">+CONCATENATE(MID(B82,4,2),MID(B82,7,2),MID(B82,10,2),MID((TIMEVALUE(C82)),2,6))</f>
        <v>020504.11111</v>
      </c>
      <c r="AP82" s="2">
        <v>12.044</v>
      </c>
      <c r="AQ82" s="2" t="str">
        <f aca="true" t="shared" si="24" ref="AQ82:AQ145">+AQ81</f>
        <v>C</v>
      </c>
      <c r="AR82" t="str">
        <f aca="true" t="shared" si="25" ref="AR82:AR145">+AR81</f>
        <v>DRS</v>
      </c>
      <c r="AT82">
        <f aca="true" t="shared" si="26" ref="AT82:AT145">+AI82-(INT(AI82/1000)*1000)</f>
        <v>398.6111979200505</v>
      </c>
      <c r="AU82" s="2">
        <v>12.044</v>
      </c>
      <c r="AV82" t="str">
        <f aca="true" t="shared" si="27" ref="AV82:AV145">+AV81</f>
        <v>C</v>
      </c>
      <c r="AZ82" s="1">
        <v>2452398.61119792</v>
      </c>
      <c r="BA82">
        <v>11.951</v>
      </c>
      <c r="BB82">
        <v>12.093</v>
      </c>
      <c r="BC82">
        <v>12.006</v>
      </c>
      <c r="BD82">
        <v>12.126000000000001</v>
      </c>
      <c r="BE82" s="30">
        <f t="shared" si="20"/>
        <v>12.044</v>
      </c>
    </row>
    <row r="83" spans="1:57" ht="12.75">
      <c r="A83" t="s">
        <v>193</v>
      </c>
      <c r="B83" t="s">
        <v>59</v>
      </c>
      <c r="C83" t="s">
        <v>194</v>
      </c>
      <c r="D83">
        <v>15</v>
      </c>
      <c r="E83">
        <v>113283.1</v>
      </c>
      <c r="F83">
        <v>242.2</v>
      </c>
      <c r="G83">
        <v>76444.8</v>
      </c>
      <c r="H83">
        <v>0.427</v>
      </c>
      <c r="I83">
        <v>49124.5</v>
      </c>
      <c r="J83">
        <v>0.907</v>
      </c>
      <c r="K83">
        <v>2452398.61164931</v>
      </c>
      <c r="L83" s="2">
        <f t="shared" si="14"/>
        <v>0.6116493102163076</v>
      </c>
      <c r="N83" s="2">
        <f t="shared" si="15"/>
        <v>0.427</v>
      </c>
      <c r="O83" s="1">
        <f t="shared" si="16"/>
        <v>2452398.61164931</v>
      </c>
      <c r="P83" s="2">
        <f t="shared" si="17"/>
        <v>0.427</v>
      </c>
      <c r="Q83" s="1">
        <f t="shared" si="18"/>
        <v>398.6116493102163</v>
      </c>
      <c r="R83" s="2">
        <f t="shared" si="19"/>
        <v>0.427</v>
      </c>
      <c r="AI83" s="1">
        <f t="shared" si="21"/>
        <v>2452398.61164931</v>
      </c>
      <c r="AJ83" s="2">
        <v>12.005500000000001</v>
      </c>
      <c r="AN83" t="str">
        <f t="shared" si="22"/>
        <v>GEMPQ</v>
      </c>
      <c r="AO83" t="str">
        <f t="shared" si="23"/>
        <v>020504.11156</v>
      </c>
      <c r="AP83" s="2">
        <v>12.005500000000001</v>
      </c>
      <c r="AQ83" s="2" t="str">
        <f t="shared" si="24"/>
        <v>C</v>
      </c>
      <c r="AR83" t="str">
        <f t="shared" si="25"/>
        <v>DRS</v>
      </c>
      <c r="AT83">
        <f t="shared" si="26"/>
        <v>398.6116493102163</v>
      </c>
      <c r="AU83" s="2">
        <v>12.005500000000001</v>
      </c>
      <c r="AV83" t="str">
        <f t="shared" si="27"/>
        <v>C</v>
      </c>
      <c r="AZ83" s="1">
        <v>2452398.61164931</v>
      </c>
      <c r="BA83">
        <v>11.919</v>
      </c>
      <c r="BB83">
        <v>12.057</v>
      </c>
      <c r="BC83">
        <v>11.95</v>
      </c>
      <c r="BD83">
        <v>12.096</v>
      </c>
      <c r="BE83" s="30">
        <f t="shared" si="20"/>
        <v>12.005500000000001</v>
      </c>
    </row>
    <row r="84" spans="1:57" ht="12.75">
      <c r="A84" t="s">
        <v>195</v>
      </c>
      <c r="B84" t="s">
        <v>59</v>
      </c>
      <c r="C84" t="s">
        <v>196</v>
      </c>
      <c r="D84">
        <v>15</v>
      </c>
      <c r="E84">
        <v>112828.8</v>
      </c>
      <c r="F84">
        <v>242.8</v>
      </c>
      <c r="G84">
        <v>77259.7</v>
      </c>
      <c r="H84">
        <v>0.411</v>
      </c>
      <c r="I84">
        <v>49633.6</v>
      </c>
      <c r="J84">
        <v>0.892</v>
      </c>
      <c r="K84">
        <v>2452398.61212384</v>
      </c>
      <c r="L84" s="2">
        <f t="shared" si="14"/>
        <v>0.6121238400228322</v>
      </c>
      <c r="N84" s="2">
        <f t="shared" si="15"/>
        <v>0.411</v>
      </c>
      <c r="O84" s="1">
        <f t="shared" si="16"/>
        <v>2452398.61212384</v>
      </c>
      <c r="P84" s="2">
        <f t="shared" si="17"/>
        <v>0.411</v>
      </c>
      <c r="Q84" s="1">
        <f t="shared" si="18"/>
        <v>398.61212384002283</v>
      </c>
      <c r="R84" s="2">
        <f t="shared" si="19"/>
        <v>0.411</v>
      </c>
      <c r="AI84" s="1">
        <f t="shared" si="21"/>
        <v>2452398.61212384</v>
      </c>
      <c r="AJ84" s="2">
        <v>12.001000000000001</v>
      </c>
      <c r="AN84" t="str">
        <f t="shared" si="22"/>
        <v>GEMPQ</v>
      </c>
      <c r="AO84" t="str">
        <f t="shared" si="23"/>
        <v>020504.11203</v>
      </c>
      <c r="AP84" s="2">
        <v>12.001000000000001</v>
      </c>
      <c r="AQ84" s="2" t="str">
        <f t="shared" si="24"/>
        <v>C</v>
      </c>
      <c r="AR84" t="str">
        <f t="shared" si="25"/>
        <v>DRS</v>
      </c>
      <c r="AT84">
        <f t="shared" si="26"/>
        <v>398.61212384002283</v>
      </c>
      <c r="AU84" s="2">
        <v>12.001000000000001</v>
      </c>
      <c r="AV84" t="str">
        <f t="shared" si="27"/>
        <v>C</v>
      </c>
      <c r="AZ84" s="1">
        <v>2452398.61212384</v>
      </c>
      <c r="BA84">
        <v>11.93</v>
      </c>
      <c r="BB84">
        <v>12.041</v>
      </c>
      <c r="BC84">
        <v>11.949</v>
      </c>
      <c r="BD84">
        <v>12.084</v>
      </c>
      <c r="BE84" s="30">
        <f t="shared" si="20"/>
        <v>12.001000000000001</v>
      </c>
    </row>
    <row r="85" spans="1:57" ht="12.75">
      <c r="A85" t="s">
        <v>197</v>
      </c>
      <c r="B85" t="s">
        <v>59</v>
      </c>
      <c r="C85" t="s">
        <v>198</v>
      </c>
      <c r="D85">
        <v>15</v>
      </c>
      <c r="E85">
        <v>113893.2</v>
      </c>
      <c r="F85">
        <v>243.8</v>
      </c>
      <c r="G85">
        <v>78269.2</v>
      </c>
      <c r="H85">
        <v>0.407</v>
      </c>
      <c r="I85">
        <v>49651.1</v>
      </c>
      <c r="J85">
        <v>0.901</v>
      </c>
      <c r="K85">
        <v>2452398.61258681</v>
      </c>
      <c r="L85" s="2">
        <f t="shared" si="14"/>
        <v>0.6125868097878993</v>
      </c>
      <c r="N85" s="2">
        <f t="shared" si="15"/>
        <v>0.407</v>
      </c>
      <c r="O85" s="1">
        <f t="shared" si="16"/>
        <v>2452398.61258681</v>
      </c>
      <c r="P85" s="2">
        <f t="shared" si="17"/>
        <v>0.407</v>
      </c>
      <c r="Q85" s="1">
        <f t="shared" si="18"/>
        <v>398.6125868097879</v>
      </c>
      <c r="R85" s="2">
        <f t="shared" si="19"/>
        <v>0.407</v>
      </c>
      <c r="AI85" s="1">
        <f t="shared" si="21"/>
        <v>2452398.61258681</v>
      </c>
      <c r="AJ85" s="2">
        <v>11.99125</v>
      </c>
      <c r="AN85" t="str">
        <f t="shared" si="22"/>
        <v>GEMPQ</v>
      </c>
      <c r="AO85" t="str">
        <f t="shared" si="23"/>
        <v>020504.1125</v>
      </c>
      <c r="AP85" s="2">
        <v>11.99125</v>
      </c>
      <c r="AQ85" s="2" t="str">
        <f t="shared" si="24"/>
        <v>C</v>
      </c>
      <c r="AR85" t="str">
        <f t="shared" si="25"/>
        <v>DRS</v>
      </c>
      <c r="AT85">
        <f t="shared" si="26"/>
        <v>398.6125868097879</v>
      </c>
      <c r="AU85" s="2">
        <v>11.99125</v>
      </c>
      <c r="AV85" t="str">
        <f t="shared" si="27"/>
        <v>C</v>
      </c>
      <c r="AZ85" s="1">
        <v>2452398.61258681</v>
      </c>
      <c r="BA85">
        <v>11.908999999999999</v>
      </c>
      <c r="BB85">
        <v>12.037</v>
      </c>
      <c r="BC85">
        <v>11.936</v>
      </c>
      <c r="BD85">
        <v>12.083</v>
      </c>
      <c r="BE85" s="30">
        <f t="shared" si="20"/>
        <v>11.991249999999999</v>
      </c>
    </row>
    <row r="86" spans="1:57" ht="12.75">
      <c r="A86" t="s">
        <v>199</v>
      </c>
      <c r="B86" t="s">
        <v>59</v>
      </c>
      <c r="C86" t="s">
        <v>200</v>
      </c>
      <c r="D86">
        <v>15</v>
      </c>
      <c r="E86">
        <v>113277.5</v>
      </c>
      <c r="F86">
        <v>242.1</v>
      </c>
      <c r="G86">
        <v>78789.3</v>
      </c>
      <c r="H86">
        <v>0.394</v>
      </c>
      <c r="I86">
        <v>49849.8</v>
      </c>
      <c r="J86">
        <v>0.891</v>
      </c>
      <c r="K86">
        <v>2452398.61306134</v>
      </c>
      <c r="L86" s="2">
        <f t="shared" si="14"/>
        <v>0.6130613400600851</v>
      </c>
      <c r="N86" s="2">
        <f t="shared" si="15"/>
        <v>0.394</v>
      </c>
      <c r="O86" s="1">
        <f t="shared" si="16"/>
        <v>2452398.61306134</v>
      </c>
      <c r="P86" s="2">
        <f t="shared" si="17"/>
        <v>0.394</v>
      </c>
      <c r="Q86" s="1">
        <f t="shared" si="18"/>
        <v>398.6130613400601</v>
      </c>
      <c r="R86" s="2">
        <f t="shared" si="19"/>
        <v>0.394</v>
      </c>
      <c r="AI86" s="1">
        <f t="shared" si="21"/>
        <v>2452398.61306134</v>
      </c>
      <c r="AJ86" s="2">
        <v>11.979</v>
      </c>
      <c r="AN86" t="str">
        <f t="shared" si="22"/>
        <v>GEMPQ</v>
      </c>
      <c r="AO86" t="str">
        <f t="shared" si="23"/>
        <v>020504.11297</v>
      </c>
      <c r="AP86" s="2">
        <v>11.979</v>
      </c>
      <c r="AQ86" s="2" t="str">
        <f t="shared" si="24"/>
        <v>C</v>
      </c>
      <c r="AR86" t="str">
        <f t="shared" si="25"/>
        <v>DRS</v>
      </c>
      <c r="AT86">
        <f t="shared" si="26"/>
        <v>398.6130613400601</v>
      </c>
      <c r="AU86" s="2">
        <v>11.979</v>
      </c>
      <c r="AV86" t="str">
        <f t="shared" si="27"/>
        <v>C</v>
      </c>
      <c r="AZ86" s="1">
        <v>2452398.61306134</v>
      </c>
      <c r="BA86">
        <v>11.897</v>
      </c>
      <c r="BB86">
        <v>12.024000000000001</v>
      </c>
      <c r="BC86">
        <v>11.933</v>
      </c>
      <c r="BD86">
        <v>12.062000000000001</v>
      </c>
      <c r="BE86" s="30">
        <f t="shared" si="20"/>
        <v>11.979</v>
      </c>
    </row>
    <row r="87" spans="1:57" ht="12.75">
      <c r="A87" t="s">
        <v>201</v>
      </c>
      <c r="B87" t="s">
        <v>59</v>
      </c>
      <c r="C87" t="s">
        <v>202</v>
      </c>
      <c r="D87">
        <v>15</v>
      </c>
      <c r="E87">
        <v>112910.1</v>
      </c>
      <c r="F87">
        <v>242.4</v>
      </c>
      <c r="G87">
        <v>78718.4</v>
      </c>
      <c r="H87">
        <v>0.392</v>
      </c>
      <c r="I87">
        <v>49728.8</v>
      </c>
      <c r="J87">
        <v>0.89</v>
      </c>
      <c r="K87">
        <v>2452398.61350116</v>
      </c>
      <c r="L87" s="2">
        <f t="shared" si="14"/>
        <v>0.6135011599399149</v>
      </c>
      <c r="N87" s="2">
        <f t="shared" si="15"/>
        <v>0.392</v>
      </c>
      <c r="O87" s="1">
        <f t="shared" si="16"/>
        <v>2452398.61350116</v>
      </c>
      <c r="P87" s="2">
        <f t="shared" si="17"/>
        <v>0.392</v>
      </c>
      <c r="Q87" s="1">
        <f t="shared" si="18"/>
        <v>398.6135011599399</v>
      </c>
      <c r="R87" s="2">
        <f t="shared" si="19"/>
        <v>0.392</v>
      </c>
      <c r="AI87" s="1">
        <f t="shared" si="21"/>
        <v>2452398.61350116</v>
      </c>
      <c r="AJ87" s="2">
        <v>11.973500000000001</v>
      </c>
      <c r="AN87" t="str">
        <f t="shared" si="22"/>
        <v>GEMPQ</v>
      </c>
      <c r="AO87" t="str">
        <f t="shared" si="23"/>
        <v>020504.11341</v>
      </c>
      <c r="AP87" s="2">
        <v>11.973500000000001</v>
      </c>
      <c r="AQ87" s="2" t="str">
        <f t="shared" si="24"/>
        <v>C</v>
      </c>
      <c r="AR87" t="str">
        <f t="shared" si="25"/>
        <v>DRS</v>
      </c>
      <c r="AT87">
        <f t="shared" si="26"/>
        <v>398.6135011599399</v>
      </c>
      <c r="AU87" s="2">
        <v>11.973500000000001</v>
      </c>
      <c r="AV87" t="str">
        <f t="shared" si="27"/>
        <v>C</v>
      </c>
      <c r="AZ87" s="1">
        <v>2452398.61350116</v>
      </c>
      <c r="BA87">
        <v>11.891</v>
      </c>
      <c r="BB87">
        <v>12.022</v>
      </c>
      <c r="BC87">
        <v>11.931</v>
      </c>
      <c r="BD87">
        <v>12.05</v>
      </c>
      <c r="BE87" s="30">
        <f t="shared" si="20"/>
        <v>11.973500000000001</v>
      </c>
    </row>
    <row r="88" spans="1:57" ht="12.75">
      <c r="A88" t="s">
        <v>203</v>
      </c>
      <c r="B88" t="s">
        <v>59</v>
      </c>
      <c r="C88" t="s">
        <v>204</v>
      </c>
      <c r="D88">
        <v>15</v>
      </c>
      <c r="E88">
        <v>113351.5</v>
      </c>
      <c r="F88">
        <v>240</v>
      </c>
      <c r="G88">
        <v>82551.3</v>
      </c>
      <c r="H88">
        <v>0.344</v>
      </c>
      <c r="I88">
        <v>50417.4</v>
      </c>
      <c r="J88">
        <v>0.88</v>
      </c>
      <c r="K88">
        <v>2452398.61397569</v>
      </c>
      <c r="L88" s="2">
        <f t="shared" si="14"/>
        <v>0.6139756902121007</v>
      </c>
      <c r="N88" s="2">
        <f t="shared" si="15"/>
        <v>0.344</v>
      </c>
      <c r="O88" s="1">
        <f t="shared" si="16"/>
        <v>2452398.61397569</v>
      </c>
      <c r="P88" s="2">
        <f t="shared" si="17"/>
        <v>0.344</v>
      </c>
      <c r="Q88" s="1">
        <f t="shared" si="18"/>
        <v>398.6139756902121</v>
      </c>
      <c r="R88" s="2">
        <f t="shared" si="19"/>
        <v>0.344</v>
      </c>
      <c r="AI88" s="1">
        <f t="shared" si="21"/>
        <v>2452398.61397569</v>
      </c>
      <c r="AJ88" s="2">
        <v>11.93625</v>
      </c>
      <c r="AN88" t="str">
        <f t="shared" si="22"/>
        <v>GEMPQ</v>
      </c>
      <c r="AO88" t="str">
        <f t="shared" si="23"/>
        <v>020504.11388</v>
      </c>
      <c r="AP88" s="2">
        <v>11.93625</v>
      </c>
      <c r="AQ88" s="2" t="str">
        <f t="shared" si="24"/>
        <v>C</v>
      </c>
      <c r="AR88" t="str">
        <f t="shared" si="25"/>
        <v>DRS</v>
      </c>
      <c r="AT88">
        <f t="shared" si="26"/>
        <v>398.6139756902121</v>
      </c>
      <c r="AU88" s="2">
        <v>11.93625</v>
      </c>
      <c r="AV88" t="str">
        <f t="shared" si="27"/>
        <v>C</v>
      </c>
      <c r="AZ88" s="1">
        <v>2452398.61397569</v>
      </c>
      <c r="BA88">
        <v>11.849</v>
      </c>
      <c r="BB88">
        <v>11.974</v>
      </c>
      <c r="BC88">
        <v>11.895</v>
      </c>
      <c r="BD88">
        <v>12.027000000000001</v>
      </c>
      <c r="BE88" s="30">
        <f t="shared" si="20"/>
        <v>11.936250000000001</v>
      </c>
    </row>
    <row r="89" spans="1:57" ht="12.75">
      <c r="A89" t="s">
        <v>205</v>
      </c>
      <c r="B89" t="s">
        <v>59</v>
      </c>
      <c r="C89" t="s">
        <v>206</v>
      </c>
      <c r="D89">
        <v>15</v>
      </c>
      <c r="E89">
        <v>115776.1</v>
      </c>
      <c r="F89">
        <v>238.9</v>
      </c>
      <c r="G89">
        <v>81337.4</v>
      </c>
      <c r="H89">
        <v>0.383</v>
      </c>
      <c r="I89">
        <v>49518.4</v>
      </c>
      <c r="J89">
        <v>0.922</v>
      </c>
      <c r="K89">
        <v>2452398.61445023</v>
      </c>
      <c r="L89" s="2">
        <f t="shared" si="14"/>
        <v>0.6144502297975123</v>
      </c>
      <c r="N89" s="2">
        <f t="shared" si="15"/>
        <v>0.383</v>
      </c>
      <c r="O89" s="1">
        <f t="shared" si="16"/>
        <v>2452398.61445023</v>
      </c>
      <c r="P89" s="2">
        <f t="shared" si="17"/>
        <v>0.383</v>
      </c>
      <c r="Q89" s="1">
        <f t="shared" si="18"/>
        <v>398.6144502297975</v>
      </c>
      <c r="R89" s="2">
        <f t="shared" si="19"/>
        <v>0.383</v>
      </c>
      <c r="AI89" s="1">
        <f t="shared" si="21"/>
        <v>2452398.61445023</v>
      </c>
      <c r="AJ89" s="2">
        <v>11.949250000000001</v>
      </c>
      <c r="AN89" t="str">
        <f t="shared" si="22"/>
        <v>GEMPQ</v>
      </c>
      <c r="AO89" t="str">
        <f t="shared" si="23"/>
        <v>020504.11436</v>
      </c>
      <c r="AP89" s="2">
        <v>11.949250000000001</v>
      </c>
      <c r="AQ89" s="2" t="str">
        <f t="shared" si="24"/>
        <v>C</v>
      </c>
      <c r="AR89" t="str">
        <f t="shared" si="25"/>
        <v>DRS</v>
      </c>
      <c r="AT89">
        <f t="shared" si="26"/>
        <v>398.6144502297975</v>
      </c>
      <c r="AU89" s="2">
        <v>11.949250000000001</v>
      </c>
      <c r="AV89" t="str">
        <f t="shared" si="27"/>
        <v>C</v>
      </c>
      <c r="AZ89" s="1">
        <v>2452398.61445023</v>
      </c>
      <c r="BA89">
        <v>11.863999999999999</v>
      </c>
      <c r="BB89">
        <v>12.013000000000002</v>
      </c>
      <c r="BC89">
        <v>11.892</v>
      </c>
      <c r="BD89">
        <v>12.028</v>
      </c>
      <c r="BE89" s="30">
        <f t="shared" si="20"/>
        <v>11.949250000000001</v>
      </c>
    </row>
    <row r="90" spans="1:57" ht="12.75">
      <c r="A90" t="s">
        <v>207</v>
      </c>
      <c r="B90" t="s">
        <v>59</v>
      </c>
      <c r="C90" t="s">
        <v>208</v>
      </c>
      <c r="D90">
        <v>15</v>
      </c>
      <c r="E90">
        <v>114833.3</v>
      </c>
      <c r="F90">
        <v>239.1</v>
      </c>
      <c r="G90">
        <v>77683.6</v>
      </c>
      <c r="H90">
        <v>0.424</v>
      </c>
      <c r="I90">
        <v>50653.1</v>
      </c>
      <c r="J90">
        <v>0.889</v>
      </c>
      <c r="K90">
        <v>2452398.61490162</v>
      </c>
      <c r="L90" s="2">
        <f t="shared" si="14"/>
        <v>0.6149016199633479</v>
      </c>
      <c r="N90" s="2">
        <f t="shared" si="15"/>
        <v>0.424</v>
      </c>
      <c r="O90" s="1">
        <f t="shared" si="16"/>
        <v>2452398.61490162</v>
      </c>
      <c r="P90" s="2">
        <f t="shared" si="17"/>
        <v>0.424</v>
      </c>
      <c r="Q90" s="1">
        <f t="shared" si="18"/>
        <v>398.61490161996335</v>
      </c>
      <c r="R90" s="2">
        <f t="shared" si="19"/>
        <v>0.424</v>
      </c>
      <c r="AI90" s="1">
        <f t="shared" si="21"/>
        <v>2452398.61490162</v>
      </c>
      <c r="AJ90" s="2">
        <v>12.00375</v>
      </c>
      <c r="AN90" t="str">
        <f t="shared" si="22"/>
        <v>GEMPQ</v>
      </c>
      <c r="AO90" t="str">
        <f t="shared" si="23"/>
        <v>020504.11481</v>
      </c>
      <c r="AP90" s="2">
        <v>12.00375</v>
      </c>
      <c r="AQ90" s="2" t="str">
        <f t="shared" si="24"/>
        <v>C</v>
      </c>
      <c r="AR90" t="str">
        <f t="shared" si="25"/>
        <v>DRS</v>
      </c>
      <c r="AT90">
        <f t="shared" si="26"/>
        <v>398.61490161996335</v>
      </c>
      <c r="AU90" s="2">
        <v>12.00375</v>
      </c>
      <c r="AV90" t="str">
        <f t="shared" si="27"/>
        <v>C</v>
      </c>
      <c r="AZ90" s="1">
        <v>2452398.61490162</v>
      </c>
      <c r="BA90">
        <v>11.921</v>
      </c>
      <c r="BB90">
        <v>12.054</v>
      </c>
      <c r="BC90">
        <v>11.966</v>
      </c>
      <c r="BD90">
        <v>12.074</v>
      </c>
      <c r="BE90" s="30">
        <f t="shared" si="20"/>
        <v>12.00375</v>
      </c>
    </row>
    <row r="91" spans="1:57" ht="12.75">
      <c r="A91" t="s">
        <v>209</v>
      </c>
      <c r="B91" t="s">
        <v>59</v>
      </c>
      <c r="C91" t="s">
        <v>210</v>
      </c>
      <c r="D91">
        <v>15</v>
      </c>
      <c r="E91">
        <v>115183.3</v>
      </c>
      <c r="F91">
        <v>237.7</v>
      </c>
      <c r="G91">
        <v>77085.6</v>
      </c>
      <c r="H91">
        <v>0.436</v>
      </c>
      <c r="I91">
        <v>50894.6</v>
      </c>
      <c r="J91">
        <v>0.887</v>
      </c>
      <c r="K91">
        <v>2452398.61536458</v>
      </c>
      <c r="L91" s="2">
        <f t="shared" si="14"/>
        <v>0.615364579949528</v>
      </c>
      <c r="N91" s="2">
        <f t="shared" si="15"/>
        <v>0.436</v>
      </c>
      <c r="O91" s="1">
        <f t="shared" si="16"/>
        <v>2452398.61536458</v>
      </c>
      <c r="P91" s="2">
        <f t="shared" si="17"/>
        <v>0.436</v>
      </c>
      <c r="Q91" s="1">
        <f t="shared" si="18"/>
        <v>398.6153645799495</v>
      </c>
      <c r="R91" s="2">
        <f t="shared" si="19"/>
        <v>0.436</v>
      </c>
      <c r="AI91" s="1">
        <f t="shared" si="21"/>
        <v>2452398.61536458</v>
      </c>
      <c r="AJ91" s="2">
        <v>12.0185</v>
      </c>
      <c r="AN91" t="str">
        <f t="shared" si="22"/>
        <v>GEMPQ</v>
      </c>
      <c r="AO91" t="str">
        <f t="shared" si="23"/>
        <v>020504.11527</v>
      </c>
      <c r="AP91" s="2">
        <v>12.0185</v>
      </c>
      <c r="AQ91" s="2" t="str">
        <f t="shared" si="24"/>
        <v>C</v>
      </c>
      <c r="AR91" t="str">
        <f t="shared" si="25"/>
        <v>DRS</v>
      </c>
      <c r="AT91">
        <f t="shared" si="26"/>
        <v>398.6153645799495</v>
      </c>
      <c r="AU91" s="2">
        <v>12.0185</v>
      </c>
      <c r="AV91" t="str">
        <f t="shared" si="27"/>
        <v>C</v>
      </c>
      <c r="AZ91" s="1">
        <v>2452398.61536458</v>
      </c>
      <c r="BA91">
        <v>11.933</v>
      </c>
      <c r="BB91">
        <v>12.066</v>
      </c>
      <c r="BC91">
        <v>11.979</v>
      </c>
      <c r="BD91">
        <v>12.096</v>
      </c>
      <c r="BE91" s="30">
        <f t="shared" si="20"/>
        <v>12.0185</v>
      </c>
    </row>
    <row r="92" spans="1:57" ht="12.75">
      <c r="A92" t="s">
        <v>211</v>
      </c>
      <c r="B92" t="s">
        <v>59</v>
      </c>
      <c r="C92" t="s">
        <v>212</v>
      </c>
      <c r="D92">
        <v>15</v>
      </c>
      <c r="E92">
        <v>114642</v>
      </c>
      <c r="F92">
        <v>237.2</v>
      </c>
      <c r="G92">
        <v>81018.2</v>
      </c>
      <c r="H92">
        <v>0.377</v>
      </c>
      <c r="I92">
        <v>50322.5</v>
      </c>
      <c r="J92">
        <v>0.894</v>
      </c>
      <c r="K92">
        <v>2452398.61583912</v>
      </c>
      <c r="L92" s="2">
        <f t="shared" si="14"/>
        <v>0.6158391200006008</v>
      </c>
      <c r="N92" s="2">
        <f t="shared" si="15"/>
        <v>0.377</v>
      </c>
      <c r="O92" s="1">
        <f t="shared" si="16"/>
        <v>2452398.61583912</v>
      </c>
      <c r="P92" s="2">
        <f t="shared" si="17"/>
        <v>0.377</v>
      </c>
      <c r="Q92" s="1">
        <f t="shared" si="18"/>
        <v>398.6158391200006</v>
      </c>
      <c r="R92" s="2">
        <f t="shared" si="19"/>
        <v>0.377</v>
      </c>
      <c r="AI92" s="1">
        <f t="shared" si="21"/>
        <v>2452398.61583912</v>
      </c>
      <c r="AJ92" s="2">
        <v>11.9625</v>
      </c>
      <c r="AN92" t="str">
        <f t="shared" si="22"/>
        <v>GEMPQ</v>
      </c>
      <c r="AO92" t="str">
        <f t="shared" si="23"/>
        <v>020504.11575</v>
      </c>
      <c r="AP92" s="2">
        <v>11.9625</v>
      </c>
      <c r="AQ92" s="2" t="str">
        <f t="shared" si="24"/>
        <v>C</v>
      </c>
      <c r="AR92" t="str">
        <f t="shared" si="25"/>
        <v>DRS</v>
      </c>
      <c r="AT92">
        <f t="shared" si="26"/>
        <v>398.6158391200006</v>
      </c>
      <c r="AU92" s="2">
        <v>11.9625</v>
      </c>
      <c r="AV92" t="str">
        <f t="shared" si="27"/>
        <v>C</v>
      </c>
      <c r="AZ92" s="1">
        <v>2452398.61583912</v>
      </c>
      <c r="BA92">
        <v>11.888</v>
      </c>
      <c r="BB92">
        <v>12.007000000000001</v>
      </c>
      <c r="BC92">
        <v>11.913</v>
      </c>
      <c r="BD92">
        <v>12.042</v>
      </c>
      <c r="BE92" s="30">
        <f t="shared" si="20"/>
        <v>11.962500000000002</v>
      </c>
    </row>
    <row r="93" spans="1:57" ht="12.75">
      <c r="A93" t="s">
        <v>213</v>
      </c>
      <c r="B93" t="s">
        <v>59</v>
      </c>
      <c r="C93" t="s">
        <v>214</v>
      </c>
      <c r="D93">
        <v>15</v>
      </c>
      <c r="E93">
        <v>112874.6</v>
      </c>
      <c r="F93">
        <v>237.2</v>
      </c>
      <c r="G93">
        <v>80118.8</v>
      </c>
      <c r="H93">
        <v>0.372</v>
      </c>
      <c r="I93">
        <v>50169.1</v>
      </c>
      <c r="J93">
        <v>0.88</v>
      </c>
      <c r="K93">
        <v>2452398.61629051</v>
      </c>
      <c r="L93" s="2">
        <f t="shared" si="14"/>
        <v>0.6162905101664364</v>
      </c>
      <c r="N93" s="2">
        <f t="shared" si="15"/>
        <v>0.372</v>
      </c>
      <c r="O93" s="1">
        <f t="shared" si="16"/>
        <v>2452398.61629051</v>
      </c>
      <c r="P93" s="2">
        <f t="shared" si="17"/>
        <v>0.372</v>
      </c>
      <c r="Q93" s="1">
        <f t="shared" si="18"/>
        <v>398.61629051016644</v>
      </c>
      <c r="R93" s="2">
        <f t="shared" si="19"/>
        <v>0.372</v>
      </c>
      <c r="AI93" s="1">
        <f t="shared" si="21"/>
        <v>2452398.61629051</v>
      </c>
      <c r="AJ93" s="2">
        <v>11.967</v>
      </c>
      <c r="AN93" t="str">
        <f t="shared" si="22"/>
        <v>GEMPQ</v>
      </c>
      <c r="AO93" t="str">
        <f t="shared" si="23"/>
        <v>020504.11620</v>
      </c>
      <c r="AP93" s="2">
        <v>11.967</v>
      </c>
      <c r="AQ93" s="2" t="str">
        <f t="shared" si="24"/>
        <v>C</v>
      </c>
      <c r="AR93" t="str">
        <f t="shared" si="25"/>
        <v>DRS</v>
      </c>
      <c r="AT93">
        <f t="shared" si="26"/>
        <v>398.61629051016644</v>
      </c>
      <c r="AU93" s="2">
        <v>11.967</v>
      </c>
      <c r="AV93" t="str">
        <f t="shared" si="27"/>
        <v>C</v>
      </c>
      <c r="AZ93" s="1">
        <v>2452398.61629051</v>
      </c>
      <c r="BA93">
        <v>11.883</v>
      </c>
      <c r="BB93">
        <v>12.002</v>
      </c>
      <c r="BC93">
        <v>11.922</v>
      </c>
      <c r="BD93">
        <v>12.061</v>
      </c>
      <c r="BE93" s="30">
        <f t="shared" si="20"/>
        <v>11.967</v>
      </c>
    </row>
    <row r="94" spans="1:57" ht="12.75">
      <c r="A94" t="s">
        <v>215</v>
      </c>
      <c r="B94" t="s">
        <v>59</v>
      </c>
      <c r="C94" t="s">
        <v>216</v>
      </c>
      <c r="D94">
        <v>15</v>
      </c>
      <c r="E94">
        <v>115845.3</v>
      </c>
      <c r="F94">
        <v>239.5</v>
      </c>
      <c r="G94">
        <v>77461.7</v>
      </c>
      <c r="H94">
        <v>0.437</v>
      </c>
      <c r="I94">
        <v>50531.5</v>
      </c>
      <c r="J94">
        <v>0.901</v>
      </c>
      <c r="K94">
        <v>2452398.61675347</v>
      </c>
      <c r="L94" s="2">
        <f t="shared" si="14"/>
        <v>0.6167534701526165</v>
      </c>
      <c r="N94" s="2">
        <f t="shared" si="15"/>
        <v>0.437</v>
      </c>
      <c r="O94" s="1">
        <f t="shared" si="16"/>
        <v>2452398.61675347</v>
      </c>
      <c r="P94" s="2">
        <f t="shared" si="17"/>
        <v>0.437</v>
      </c>
      <c r="Q94" s="1">
        <f t="shared" si="18"/>
        <v>398.6167534701526</v>
      </c>
      <c r="R94" s="2">
        <f t="shared" si="19"/>
        <v>0.437</v>
      </c>
      <c r="AI94" s="1">
        <f t="shared" si="21"/>
        <v>2452398.61675347</v>
      </c>
      <c r="AJ94" s="2">
        <v>12.01575</v>
      </c>
      <c r="AN94" t="str">
        <f t="shared" si="22"/>
        <v>GEMPQ</v>
      </c>
      <c r="AO94" t="str">
        <f t="shared" si="23"/>
        <v>020504.11666</v>
      </c>
      <c r="AP94" s="2">
        <v>12.01575</v>
      </c>
      <c r="AQ94" s="2" t="str">
        <f t="shared" si="24"/>
        <v>C</v>
      </c>
      <c r="AR94" t="str">
        <f t="shared" si="25"/>
        <v>DRS</v>
      </c>
      <c r="AT94">
        <f t="shared" si="26"/>
        <v>398.6167534701526</v>
      </c>
      <c r="AU94" s="2">
        <v>12.01575</v>
      </c>
      <c r="AV94" t="str">
        <f t="shared" si="27"/>
        <v>C</v>
      </c>
      <c r="AZ94" s="1">
        <v>2452398.61675347</v>
      </c>
      <c r="BA94">
        <v>11.927</v>
      </c>
      <c r="BB94">
        <v>12.067</v>
      </c>
      <c r="BC94">
        <v>11.966</v>
      </c>
      <c r="BD94">
        <v>12.103000000000002</v>
      </c>
      <c r="BE94" s="30">
        <f t="shared" si="20"/>
        <v>12.01575</v>
      </c>
    </row>
    <row r="95" spans="1:57" ht="12.75">
      <c r="A95" t="s">
        <v>217</v>
      </c>
      <c r="B95" t="s">
        <v>59</v>
      </c>
      <c r="C95" t="s">
        <v>218</v>
      </c>
      <c r="D95">
        <v>15</v>
      </c>
      <c r="E95">
        <v>114475.1</v>
      </c>
      <c r="F95">
        <v>237.9</v>
      </c>
      <c r="G95">
        <v>77697</v>
      </c>
      <c r="H95">
        <v>0.421</v>
      </c>
      <c r="I95">
        <v>50537.2</v>
      </c>
      <c r="J95">
        <v>0.888</v>
      </c>
      <c r="K95">
        <v>2452398.61721644</v>
      </c>
      <c r="L95" s="2">
        <f t="shared" si="14"/>
        <v>0.6172164399176836</v>
      </c>
      <c r="N95" s="2">
        <f t="shared" si="15"/>
        <v>0.421</v>
      </c>
      <c r="O95" s="1">
        <f t="shared" si="16"/>
        <v>2452398.61721644</v>
      </c>
      <c r="P95" s="2">
        <f t="shared" si="17"/>
        <v>0.421</v>
      </c>
      <c r="Q95" s="1">
        <f t="shared" si="18"/>
        <v>398.6172164399177</v>
      </c>
      <c r="R95" s="2">
        <f t="shared" si="19"/>
        <v>0.421</v>
      </c>
      <c r="AI95" s="1">
        <f t="shared" si="21"/>
        <v>2452398.61721644</v>
      </c>
      <c r="AJ95" s="2">
        <v>12.00825</v>
      </c>
      <c r="AN95" t="str">
        <f t="shared" si="22"/>
        <v>GEMPQ</v>
      </c>
      <c r="AO95" t="str">
        <f t="shared" si="23"/>
        <v>020504.11712</v>
      </c>
      <c r="AP95" s="2">
        <v>12.00825</v>
      </c>
      <c r="AQ95" s="2" t="str">
        <f t="shared" si="24"/>
        <v>C</v>
      </c>
      <c r="AR95" t="str">
        <f t="shared" si="25"/>
        <v>DRS</v>
      </c>
      <c r="AT95">
        <f t="shared" si="26"/>
        <v>398.6172164399177</v>
      </c>
      <c r="AU95" s="2">
        <v>12.00825</v>
      </c>
      <c r="AV95" t="str">
        <f t="shared" si="27"/>
        <v>C</v>
      </c>
      <c r="AZ95" s="1">
        <v>2452398.61721644</v>
      </c>
      <c r="BA95">
        <v>11.926</v>
      </c>
      <c r="BB95">
        <v>12.051</v>
      </c>
      <c r="BC95">
        <v>11.963</v>
      </c>
      <c r="BD95">
        <v>12.093</v>
      </c>
      <c r="BE95" s="30">
        <f t="shared" si="20"/>
        <v>12.00825</v>
      </c>
    </row>
    <row r="96" spans="1:57" ht="12.75">
      <c r="A96" t="s">
        <v>219</v>
      </c>
      <c r="B96" t="s">
        <v>59</v>
      </c>
      <c r="C96" t="s">
        <v>220</v>
      </c>
      <c r="D96">
        <v>15</v>
      </c>
      <c r="E96">
        <v>114651</v>
      </c>
      <c r="F96">
        <v>236</v>
      </c>
      <c r="G96">
        <v>74294.3</v>
      </c>
      <c r="H96">
        <v>0.471</v>
      </c>
      <c r="I96">
        <v>49812.4</v>
      </c>
      <c r="J96">
        <v>0.905</v>
      </c>
      <c r="K96">
        <v>2452398.61766782</v>
      </c>
      <c r="L96" s="2">
        <f t="shared" si="14"/>
        <v>0.6176678198389709</v>
      </c>
      <c r="N96" s="2">
        <f t="shared" si="15"/>
        <v>0.471</v>
      </c>
      <c r="O96" s="1">
        <f t="shared" si="16"/>
        <v>2452398.61766782</v>
      </c>
      <c r="P96" s="2">
        <f t="shared" si="17"/>
        <v>0.471</v>
      </c>
      <c r="Q96" s="1">
        <f t="shared" si="18"/>
        <v>398.61766781983897</v>
      </c>
      <c r="R96" s="2">
        <f t="shared" si="19"/>
        <v>0.471</v>
      </c>
      <c r="AI96" s="1">
        <f t="shared" si="21"/>
        <v>2452398.61766782</v>
      </c>
      <c r="AJ96" s="2">
        <v>12.05075</v>
      </c>
      <c r="AN96" t="str">
        <f t="shared" si="22"/>
        <v>GEMPQ</v>
      </c>
      <c r="AO96" t="str">
        <f t="shared" si="23"/>
        <v>020504.11758</v>
      </c>
      <c r="AP96" s="2">
        <v>12.05075</v>
      </c>
      <c r="AQ96" s="2" t="str">
        <f t="shared" si="24"/>
        <v>C</v>
      </c>
      <c r="AR96" t="str">
        <f t="shared" si="25"/>
        <v>DRS</v>
      </c>
      <c r="AT96">
        <f t="shared" si="26"/>
        <v>398.61766781983897</v>
      </c>
      <c r="AU96" s="2">
        <v>12.05075</v>
      </c>
      <c r="AV96" t="str">
        <f t="shared" si="27"/>
        <v>C</v>
      </c>
      <c r="AZ96" s="1">
        <v>2452398.61766782</v>
      </c>
      <c r="BA96">
        <v>11.966</v>
      </c>
      <c r="BB96">
        <v>12.101</v>
      </c>
      <c r="BC96">
        <v>11.996</v>
      </c>
      <c r="BD96">
        <v>12.14</v>
      </c>
      <c r="BE96" s="30">
        <f t="shared" si="20"/>
        <v>12.05075</v>
      </c>
    </row>
    <row r="97" spans="1:57" ht="12.75">
      <c r="A97" t="s">
        <v>221</v>
      </c>
      <c r="B97" t="s">
        <v>59</v>
      </c>
      <c r="C97" t="s">
        <v>222</v>
      </c>
      <c r="D97">
        <v>15</v>
      </c>
      <c r="E97">
        <v>115333.1</v>
      </c>
      <c r="F97">
        <v>234</v>
      </c>
      <c r="G97">
        <v>74214.9</v>
      </c>
      <c r="H97">
        <v>0.479</v>
      </c>
      <c r="I97">
        <v>50265.5</v>
      </c>
      <c r="J97">
        <v>0.902</v>
      </c>
      <c r="K97">
        <v>2452398.61814236</v>
      </c>
      <c r="L97" s="2">
        <f t="shared" si="14"/>
        <v>0.6181423598900437</v>
      </c>
      <c r="N97" s="2">
        <f t="shared" si="15"/>
        <v>0.479</v>
      </c>
      <c r="O97" s="1">
        <f t="shared" si="16"/>
        <v>2452398.61814236</v>
      </c>
      <c r="P97" s="2">
        <f t="shared" si="17"/>
        <v>0.479</v>
      </c>
      <c r="Q97" s="1">
        <f t="shared" si="18"/>
        <v>398.61814235989004</v>
      </c>
      <c r="R97" s="2">
        <f t="shared" si="19"/>
        <v>0.479</v>
      </c>
      <c r="AI97" s="1">
        <f t="shared" si="21"/>
        <v>2452398.61814236</v>
      </c>
      <c r="AJ97" s="2">
        <v>12.06025</v>
      </c>
      <c r="AN97" t="str">
        <f t="shared" si="22"/>
        <v>GEMPQ</v>
      </c>
      <c r="AO97" t="str">
        <f t="shared" si="23"/>
        <v>020504.11805</v>
      </c>
      <c r="AP97" s="2">
        <v>12.06025</v>
      </c>
      <c r="AQ97" s="2" t="str">
        <f t="shared" si="24"/>
        <v>C</v>
      </c>
      <c r="AR97" t="str">
        <f t="shared" si="25"/>
        <v>DRS</v>
      </c>
      <c r="AT97">
        <f t="shared" si="26"/>
        <v>398.61814235989004</v>
      </c>
      <c r="AU97" s="2">
        <v>12.06025</v>
      </c>
      <c r="AV97" t="str">
        <f t="shared" si="27"/>
        <v>C</v>
      </c>
      <c r="AZ97" s="1">
        <v>2452398.61814236</v>
      </c>
      <c r="BA97">
        <v>11.978</v>
      </c>
      <c r="BB97">
        <v>12.109</v>
      </c>
      <c r="BC97">
        <v>12.007</v>
      </c>
      <c r="BD97">
        <v>12.147</v>
      </c>
      <c r="BE97" s="30">
        <f t="shared" si="20"/>
        <v>12.06025</v>
      </c>
    </row>
    <row r="98" spans="1:57" ht="12.75">
      <c r="A98" t="s">
        <v>223</v>
      </c>
      <c r="B98" t="s">
        <v>59</v>
      </c>
      <c r="C98" t="s">
        <v>224</v>
      </c>
      <c r="D98">
        <v>15</v>
      </c>
      <c r="E98">
        <v>114548.1</v>
      </c>
      <c r="F98">
        <v>232.4</v>
      </c>
      <c r="G98">
        <v>72823.1</v>
      </c>
      <c r="H98">
        <v>0.492</v>
      </c>
      <c r="I98">
        <v>49753.5</v>
      </c>
      <c r="J98">
        <v>0.905</v>
      </c>
      <c r="K98">
        <v>2452398.61860532</v>
      </c>
      <c r="L98" s="2">
        <f t="shared" si="14"/>
        <v>0.6186053198762238</v>
      </c>
      <c r="N98" s="2">
        <f t="shared" si="15"/>
        <v>0.492</v>
      </c>
      <c r="O98" s="1">
        <f t="shared" si="16"/>
        <v>2452398.61860532</v>
      </c>
      <c r="P98" s="2">
        <f t="shared" si="17"/>
        <v>0.492</v>
      </c>
      <c r="Q98" s="1">
        <f t="shared" si="18"/>
        <v>398.6186053198762</v>
      </c>
      <c r="R98" s="2">
        <f t="shared" si="19"/>
        <v>0.492</v>
      </c>
      <c r="AI98" s="1">
        <f t="shared" si="21"/>
        <v>2452398.61860532</v>
      </c>
      <c r="AJ98" s="2">
        <v>12.0725</v>
      </c>
      <c r="AN98" t="str">
        <f t="shared" si="22"/>
        <v>GEMPQ</v>
      </c>
      <c r="AO98" t="str">
        <f t="shared" si="23"/>
        <v>020504.11851</v>
      </c>
      <c r="AP98" s="2">
        <v>12.0725</v>
      </c>
      <c r="AQ98" s="2" t="str">
        <f t="shared" si="24"/>
        <v>C</v>
      </c>
      <c r="AR98" t="str">
        <f t="shared" si="25"/>
        <v>DRS</v>
      </c>
      <c r="AT98">
        <f t="shared" si="26"/>
        <v>398.6186053198762</v>
      </c>
      <c r="AU98" s="2">
        <v>12.0725</v>
      </c>
      <c r="AV98" t="str">
        <f t="shared" si="27"/>
        <v>C</v>
      </c>
      <c r="AZ98" s="1">
        <v>2452398.61860532</v>
      </c>
      <c r="BA98">
        <v>11.991</v>
      </c>
      <c r="BB98">
        <v>12.122</v>
      </c>
      <c r="BC98">
        <v>12.017</v>
      </c>
      <c r="BD98">
        <v>12.16</v>
      </c>
      <c r="BE98" s="30">
        <f t="shared" si="20"/>
        <v>12.072499999999998</v>
      </c>
    </row>
    <row r="99" spans="1:57" ht="12.75">
      <c r="A99" t="s">
        <v>225</v>
      </c>
      <c r="B99" t="s">
        <v>59</v>
      </c>
      <c r="C99" t="s">
        <v>226</v>
      </c>
      <c r="D99">
        <v>15</v>
      </c>
      <c r="E99">
        <v>115904.4</v>
      </c>
      <c r="F99">
        <v>232.9</v>
      </c>
      <c r="G99">
        <v>74319.9</v>
      </c>
      <c r="H99">
        <v>0.482</v>
      </c>
      <c r="I99">
        <v>51585.5</v>
      </c>
      <c r="J99">
        <v>0.879</v>
      </c>
      <c r="K99">
        <v>2452398.61912616</v>
      </c>
      <c r="L99" s="2">
        <f t="shared" si="14"/>
        <v>0.6191261601634324</v>
      </c>
      <c r="N99" s="2">
        <f t="shared" si="15"/>
        <v>0.482</v>
      </c>
      <c r="O99" s="1">
        <f t="shared" si="16"/>
        <v>2452398.61912616</v>
      </c>
      <c r="P99" s="2">
        <f t="shared" si="17"/>
        <v>0.482</v>
      </c>
      <c r="Q99" s="1">
        <f t="shared" si="18"/>
        <v>398.61912616016343</v>
      </c>
      <c r="R99" s="2">
        <f t="shared" si="19"/>
        <v>0.482</v>
      </c>
      <c r="AI99" s="1">
        <f t="shared" si="21"/>
        <v>2452398.61912616</v>
      </c>
      <c r="AJ99" s="2">
        <v>12.06925</v>
      </c>
      <c r="AN99" t="str">
        <f t="shared" si="22"/>
        <v>GEMPQ</v>
      </c>
      <c r="AO99" t="str">
        <f t="shared" si="23"/>
        <v>020504.11903</v>
      </c>
      <c r="AP99" s="2">
        <v>12.06925</v>
      </c>
      <c r="AQ99" s="2" t="str">
        <f t="shared" si="24"/>
        <v>C</v>
      </c>
      <c r="AR99" t="str">
        <f t="shared" si="25"/>
        <v>DRS</v>
      </c>
      <c r="AT99">
        <f t="shared" si="26"/>
        <v>398.61912616016343</v>
      </c>
      <c r="AU99" s="2">
        <v>12.06925</v>
      </c>
      <c r="AV99" t="str">
        <f t="shared" si="27"/>
        <v>C</v>
      </c>
      <c r="AZ99" s="1">
        <v>2452398.61912616</v>
      </c>
      <c r="BA99">
        <v>11.981</v>
      </c>
      <c r="BB99">
        <v>12.112</v>
      </c>
      <c r="BC99">
        <v>12.033</v>
      </c>
      <c r="BD99">
        <v>12.151</v>
      </c>
      <c r="BE99" s="30">
        <f t="shared" si="20"/>
        <v>12.06925</v>
      </c>
    </row>
    <row r="100" spans="1:57" ht="12.75">
      <c r="A100" t="s">
        <v>227</v>
      </c>
      <c r="B100" t="s">
        <v>59</v>
      </c>
      <c r="C100" t="s">
        <v>228</v>
      </c>
      <c r="D100">
        <v>15</v>
      </c>
      <c r="E100">
        <v>115018</v>
      </c>
      <c r="F100">
        <v>234.9</v>
      </c>
      <c r="G100">
        <v>73750.8</v>
      </c>
      <c r="H100">
        <v>0.482</v>
      </c>
      <c r="I100">
        <v>50424.3</v>
      </c>
      <c r="J100">
        <v>0.895</v>
      </c>
      <c r="K100">
        <v>2452398.61958912</v>
      </c>
      <c r="L100" s="2">
        <f t="shared" si="14"/>
        <v>0.6195891201496124</v>
      </c>
      <c r="N100" s="2">
        <f t="shared" si="15"/>
        <v>0.482</v>
      </c>
      <c r="O100" s="1">
        <f t="shared" si="16"/>
        <v>2452398.61958912</v>
      </c>
      <c r="P100" s="2">
        <f t="shared" si="17"/>
        <v>0.482</v>
      </c>
      <c r="Q100" s="1">
        <f t="shared" si="18"/>
        <v>398.6195891201496</v>
      </c>
      <c r="R100" s="2">
        <f t="shared" si="19"/>
        <v>0.482</v>
      </c>
      <c r="AI100" s="1">
        <f t="shared" si="21"/>
        <v>2452398.61958912</v>
      </c>
      <c r="AJ100" s="2">
        <v>12.070250000000001</v>
      </c>
      <c r="AN100" t="str">
        <f t="shared" si="22"/>
        <v>GEMPQ</v>
      </c>
      <c r="AO100" t="str">
        <f t="shared" si="23"/>
        <v>020504.11950</v>
      </c>
      <c r="AP100" s="2">
        <v>12.070250000000001</v>
      </c>
      <c r="AQ100" s="2" t="str">
        <f t="shared" si="24"/>
        <v>C</v>
      </c>
      <c r="AR100" t="str">
        <f t="shared" si="25"/>
        <v>DRS</v>
      </c>
      <c r="AT100">
        <f t="shared" si="26"/>
        <v>398.6195891201496</v>
      </c>
      <c r="AU100" s="2">
        <v>12.070250000000001</v>
      </c>
      <c r="AV100" t="str">
        <f t="shared" si="27"/>
        <v>C</v>
      </c>
      <c r="AZ100" s="1">
        <v>2452398.61958912</v>
      </c>
      <c r="BA100">
        <v>11.988</v>
      </c>
      <c r="BB100">
        <v>12.112</v>
      </c>
      <c r="BC100">
        <v>12.017</v>
      </c>
      <c r="BD100">
        <v>12.164000000000001</v>
      </c>
      <c r="BE100" s="30">
        <f t="shared" si="20"/>
        <v>12.070250000000001</v>
      </c>
    </row>
    <row r="101" spans="1:57" ht="12.75">
      <c r="A101" t="s">
        <v>229</v>
      </c>
      <c r="B101" t="s">
        <v>59</v>
      </c>
      <c r="C101" t="s">
        <v>230</v>
      </c>
      <c r="D101">
        <v>15</v>
      </c>
      <c r="E101">
        <v>115875.9</v>
      </c>
      <c r="F101">
        <v>234.1</v>
      </c>
      <c r="G101">
        <v>74218.8</v>
      </c>
      <c r="H101">
        <v>0.484</v>
      </c>
      <c r="I101">
        <v>50753.4</v>
      </c>
      <c r="J101">
        <v>0.896</v>
      </c>
      <c r="K101">
        <v>2452398.62005208</v>
      </c>
      <c r="L101" s="2">
        <f t="shared" si="14"/>
        <v>0.6200520801357925</v>
      </c>
      <c r="N101" s="2">
        <f t="shared" si="15"/>
        <v>0.484</v>
      </c>
      <c r="O101" s="1">
        <f t="shared" si="16"/>
        <v>2452398.62005208</v>
      </c>
      <c r="P101" s="2">
        <f t="shared" si="17"/>
        <v>0.484</v>
      </c>
      <c r="Q101" s="1">
        <f t="shared" si="18"/>
        <v>398.6200520801358</v>
      </c>
      <c r="R101" s="2">
        <f t="shared" si="19"/>
        <v>0.484</v>
      </c>
      <c r="AI101" s="1">
        <f t="shared" si="21"/>
        <v>2452398.62005208</v>
      </c>
      <c r="AJ101" s="2">
        <v>12.0655</v>
      </c>
      <c r="AN101" t="str">
        <f t="shared" si="22"/>
        <v>GEMPQ</v>
      </c>
      <c r="AO101" t="str">
        <f t="shared" si="23"/>
        <v>020504.11996</v>
      </c>
      <c r="AP101" s="2">
        <v>12.0655</v>
      </c>
      <c r="AQ101" s="2" t="str">
        <f t="shared" si="24"/>
        <v>C</v>
      </c>
      <c r="AR101" t="str">
        <f t="shared" si="25"/>
        <v>DRS</v>
      </c>
      <c r="AT101">
        <f t="shared" si="26"/>
        <v>398.6200520801358</v>
      </c>
      <c r="AU101" s="2">
        <v>12.0655</v>
      </c>
      <c r="AV101" t="str">
        <f t="shared" si="27"/>
        <v>C</v>
      </c>
      <c r="AZ101" s="1">
        <v>2452398.62005208</v>
      </c>
      <c r="BA101">
        <v>11.985999999999999</v>
      </c>
      <c r="BB101">
        <v>12.114</v>
      </c>
      <c r="BC101">
        <v>12.017</v>
      </c>
      <c r="BD101">
        <v>12.145</v>
      </c>
      <c r="BE101" s="30">
        <f t="shared" si="20"/>
        <v>12.0655</v>
      </c>
    </row>
    <row r="102" spans="1:57" ht="12.75">
      <c r="A102" t="s">
        <v>231</v>
      </c>
      <c r="B102" t="s">
        <v>59</v>
      </c>
      <c r="C102" t="s">
        <v>232</v>
      </c>
      <c r="D102">
        <v>15</v>
      </c>
      <c r="E102">
        <v>114902.9</v>
      </c>
      <c r="F102">
        <v>233.2</v>
      </c>
      <c r="G102">
        <v>74345.6</v>
      </c>
      <c r="H102">
        <v>0.473</v>
      </c>
      <c r="I102">
        <v>50381.4</v>
      </c>
      <c r="J102">
        <v>0.895</v>
      </c>
      <c r="K102">
        <v>2452398.62050347</v>
      </c>
      <c r="L102" s="2">
        <f t="shared" si="14"/>
        <v>0.6205034698359668</v>
      </c>
      <c r="N102" s="2">
        <f t="shared" si="15"/>
        <v>0.473</v>
      </c>
      <c r="O102" s="1">
        <f t="shared" si="16"/>
        <v>2452398.62050347</v>
      </c>
      <c r="P102" s="2">
        <f t="shared" si="17"/>
        <v>0.473</v>
      </c>
      <c r="Q102" s="1">
        <f t="shared" si="18"/>
        <v>398.62050346983597</v>
      </c>
      <c r="R102" s="2">
        <f t="shared" si="19"/>
        <v>0.473</v>
      </c>
      <c r="AI102" s="1">
        <f t="shared" si="21"/>
        <v>2452398.62050347</v>
      </c>
      <c r="AJ102" s="2">
        <v>12.059750000000001</v>
      </c>
      <c r="AN102" t="str">
        <f t="shared" si="22"/>
        <v>GEMPQ</v>
      </c>
      <c r="AO102" t="str">
        <f t="shared" si="23"/>
        <v>020504.12041</v>
      </c>
      <c r="AP102" s="2">
        <v>12.059750000000001</v>
      </c>
      <c r="AQ102" s="2" t="str">
        <f t="shared" si="24"/>
        <v>C</v>
      </c>
      <c r="AR102" t="str">
        <f t="shared" si="25"/>
        <v>DRS</v>
      </c>
      <c r="AT102">
        <f t="shared" si="26"/>
        <v>398.62050346983597</v>
      </c>
      <c r="AU102" s="2">
        <v>12.059750000000001</v>
      </c>
      <c r="AV102" t="str">
        <f t="shared" si="27"/>
        <v>C</v>
      </c>
      <c r="AZ102" s="1">
        <v>2452398.62050347</v>
      </c>
      <c r="BA102">
        <v>11.977</v>
      </c>
      <c r="BB102">
        <v>12.103000000000002</v>
      </c>
      <c r="BC102">
        <v>12.007</v>
      </c>
      <c r="BD102">
        <v>12.152000000000001</v>
      </c>
      <c r="BE102" s="30">
        <f t="shared" si="20"/>
        <v>12.059750000000001</v>
      </c>
    </row>
    <row r="103" spans="1:57" ht="12.75">
      <c r="A103" t="s">
        <v>233</v>
      </c>
      <c r="B103" t="s">
        <v>59</v>
      </c>
      <c r="C103" t="s">
        <v>234</v>
      </c>
      <c r="D103">
        <v>15</v>
      </c>
      <c r="E103">
        <v>114762</v>
      </c>
      <c r="F103">
        <v>233.2</v>
      </c>
      <c r="G103">
        <v>75920.5</v>
      </c>
      <c r="H103">
        <v>0.449</v>
      </c>
      <c r="I103">
        <v>50160.3</v>
      </c>
      <c r="J103">
        <v>0.899</v>
      </c>
      <c r="K103">
        <v>2452398.62097801</v>
      </c>
      <c r="L103" s="2">
        <f t="shared" si="14"/>
        <v>0.6209780098870397</v>
      </c>
      <c r="N103" s="2">
        <f t="shared" si="15"/>
        <v>0.449</v>
      </c>
      <c r="O103" s="1">
        <f t="shared" si="16"/>
        <v>2452398.62097801</v>
      </c>
      <c r="P103" s="2">
        <f t="shared" si="17"/>
        <v>0.449</v>
      </c>
      <c r="Q103" s="1">
        <f t="shared" si="18"/>
        <v>398.62097800988704</v>
      </c>
      <c r="R103" s="2">
        <f t="shared" si="19"/>
        <v>0.449</v>
      </c>
      <c r="AI103" s="1">
        <f t="shared" si="21"/>
        <v>2452398.62097801</v>
      </c>
      <c r="AJ103" s="2">
        <v>12.031</v>
      </c>
      <c r="AN103" t="str">
        <f t="shared" si="22"/>
        <v>GEMPQ</v>
      </c>
      <c r="AO103" t="str">
        <f t="shared" si="23"/>
        <v>020504.12089</v>
      </c>
      <c r="AP103" s="2">
        <v>12.031</v>
      </c>
      <c r="AQ103" s="2" t="str">
        <f t="shared" si="24"/>
        <v>C</v>
      </c>
      <c r="AR103" t="str">
        <f t="shared" si="25"/>
        <v>DRS</v>
      </c>
      <c r="AT103">
        <f t="shared" si="26"/>
        <v>398.62097800988704</v>
      </c>
      <c r="AU103" s="2">
        <v>12.031</v>
      </c>
      <c r="AV103" t="str">
        <f t="shared" si="27"/>
        <v>C</v>
      </c>
      <c r="AZ103" s="1">
        <v>2452398.62097801</v>
      </c>
      <c r="BA103">
        <v>11.95</v>
      </c>
      <c r="BB103">
        <v>12.079</v>
      </c>
      <c r="BC103">
        <v>11.98</v>
      </c>
      <c r="BD103">
        <v>12.115</v>
      </c>
      <c r="BE103" s="30">
        <f t="shared" si="20"/>
        <v>12.031</v>
      </c>
    </row>
    <row r="104" spans="1:57" ht="12.75">
      <c r="A104" t="s">
        <v>235</v>
      </c>
      <c r="B104" t="s">
        <v>59</v>
      </c>
      <c r="C104" t="s">
        <v>236</v>
      </c>
      <c r="D104">
        <v>15</v>
      </c>
      <c r="E104">
        <v>115989.1</v>
      </c>
      <c r="F104">
        <v>232.1</v>
      </c>
      <c r="G104">
        <v>77793.6</v>
      </c>
      <c r="H104">
        <v>0.434</v>
      </c>
      <c r="I104">
        <v>50550.7</v>
      </c>
      <c r="J104">
        <v>0.902</v>
      </c>
      <c r="K104">
        <v>2452398.62145255</v>
      </c>
      <c r="L104" s="2">
        <f t="shared" si="14"/>
        <v>0.6214525499381125</v>
      </c>
      <c r="N104" s="2">
        <f t="shared" si="15"/>
        <v>0.434</v>
      </c>
      <c r="O104" s="1">
        <f t="shared" si="16"/>
        <v>2452398.62145255</v>
      </c>
      <c r="P104" s="2">
        <f t="shared" si="17"/>
        <v>0.434</v>
      </c>
      <c r="Q104" s="1">
        <f t="shared" si="18"/>
        <v>398.6214525499381</v>
      </c>
      <c r="R104" s="2">
        <f t="shared" si="19"/>
        <v>0.434</v>
      </c>
      <c r="AI104" s="1">
        <f t="shared" si="21"/>
        <v>2452398.62145255</v>
      </c>
      <c r="AJ104" s="2">
        <v>12.016750000000002</v>
      </c>
      <c r="AN104" t="str">
        <f t="shared" si="22"/>
        <v>GEMPQ</v>
      </c>
      <c r="AO104" t="str">
        <f t="shared" si="23"/>
        <v>020504.12136</v>
      </c>
      <c r="AP104" s="2">
        <v>12.016750000000002</v>
      </c>
      <c r="AQ104" s="2" t="str">
        <f t="shared" si="24"/>
        <v>C</v>
      </c>
      <c r="AR104" t="str">
        <f t="shared" si="25"/>
        <v>DRS</v>
      </c>
      <c r="AT104">
        <f t="shared" si="26"/>
        <v>398.6214525499381</v>
      </c>
      <c r="AU104" s="2">
        <v>12.016750000000002</v>
      </c>
      <c r="AV104" t="str">
        <f t="shared" si="27"/>
        <v>C</v>
      </c>
      <c r="AZ104" s="1">
        <v>2452398.62145255</v>
      </c>
      <c r="BA104">
        <v>11.942</v>
      </c>
      <c r="BB104">
        <v>12.064</v>
      </c>
      <c r="BC104">
        <v>11.962</v>
      </c>
      <c r="BD104">
        <v>12.099</v>
      </c>
      <c r="BE104" s="30">
        <f t="shared" si="20"/>
        <v>12.016750000000002</v>
      </c>
    </row>
    <row r="105" spans="1:57" ht="12.75">
      <c r="A105" t="s">
        <v>237</v>
      </c>
      <c r="B105" t="s">
        <v>59</v>
      </c>
      <c r="C105" t="s">
        <v>238</v>
      </c>
      <c r="D105">
        <v>15</v>
      </c>
      <c r="E105">
        <v>115647.7</v>
      </c>
      <c r="F105">
        <v>230.9</v>
      </c>
      <c r="G105">
        <v>80239.6</v>
      </c>
      <c r="H105">
        <v>0.397</v>
      </c>
      <c r="I105">
        <v>50680.8</v>
      </c>
      <c r="J105">
        <v>0.896</v>
      </c>
      <c r="K105">
        <v>2452398.62190394</v>
      </c>
      <c r="L105" s="2">
        <f t="shared" si="14"/>
        <v>0.6219039401039481</v>
      </c>
      <c r="N105" s="2">
        <f t="shared" si="15"/>
        <v>0.397</v>
      </c>
      <c r="O105" s="1">
        <f t="shared" si="16"/>
        <v>2452398.62190394</v>
      </c>
      <c r="P105" s="2">
        <f t="shared" si="17"/>
        <v>0.397</v>
      </c>
      <c r="Q105" s="1">
        <f t="shared" si="18"/>
        <v>398.62190394010395</v>
      </c>
      <c r="R105" s="2">
        <f t="shared" si="19"/>
        <v>0.397</v>
      </c>
      <c r="AI105" s="1">
        <f t="shared" si="21"/>
        <v>2452398.62190394</v>
      </c>
      <c r="AJ105" s="2">
        <v>11.983</v>
      </c>
      <c r="AN105" t="str">
        <f t="shared" si="22"/>
        <v>GEMPQ</v>
      </c>
      <c r="AO105" t="str">
        <f t="shared" si="23"/>
        <v>020504.12181</v>
      </c>
      <c r="AP105" s="2">
        <v>11.983</v>
      </c>
      <c r="AQ105" s="2" t="str">
        <f t="shared" si="24"/>
        <v>C</v>
      </c>
      <c r="AR105" t="str">
        <f t="shared" si="25"/>
        <v>DRS</v>
      </c>
      <c r="AT105">
        <f t="shared" si="26"/>
        <v>398.62190394010395</v>
      </c>
      <c r="AU105" s="2">
        <v>11.983</v>
      </c>
      <c r="AV105" t="str">
        <f t="shared" si="27"/>
        <v>C</v>
      </c>
      <c r="AZ105" s="1">
        <v>2452398.62190394</v>
      </c>
      <c r="BA105">
        <v>11.911</v>
      </c>
      <c r="BB105">
        <v>12.027000000000001</v>
      </c>
      <c r="BC105">
        <v>11.931</v>
      </c>
      <c r="BD105">
        <v>12.063</v>
      </c>
      <c r="BE105" s="30">
        <f t="shared" si="20"/>
        <v>11.983</v>
      </c>
    </row>
    <row r="106" spans="1:57" ht="12.75">
      <c r="A106" t="s">
        <v>239</v>
      </c>
      <c r="B106" t="s">
        <v>59</v>
      </c>
      <c r="C106" t="s">
        <v>240</v>
      </c>
      <c r="D106">
        <v>15</v>
      </c>
      <c r="E106">
        <v>114766</v>
      </c>
      <c r="F106">
        <v>229.6</v>
      </c>
      <c r="G106">
        <v>79475.4</v>
      </c>
      <c r="H106">
        <v>0.399</v>
      </c>
      <c r="I106">
        <v>51591.7</v>
      </c>
      <c r="J106">
        <v>0.868</v>
      </c>
      <c r="K106">
        <v>2452398.62237847</v>
      </c>
      <c r="L106" s="2">
        <f t="shared" si="14"/>
        <v>0.6223784699104726</v>
      </c>
      <c r="N106" s="2">
        <f t="shared" si="15"/>
        <v>0.399</v>
      </c>
      <c r="O106" s="1">
        <f t="shared" si="16"/>
        <v>2452398.62237847</v>
      </c>
      <c r="P106" s="2">
        <f t="shared" si="17"/>
        <v>0.399</v>
      </c>
      <c r="Q106" s="1">
        <f t="shared" si="18"/>
        <v>398.6223784699105</v>
      </c>
      <c r="R106" s="2">
        <f t="shared" si="19"/>
        <v>0.399</v>
      </c>
      <c r="AI106" s="1">
        <f t="shared" si="21"/>
        <v>2452398.62237847</v>
      </c>
      <c r="AJ106" s="2">
        <v>11.99225</v>
      </c>
      <c r="AN106" t="str">
        <f t="shared" si="22"/>
        <v>GEMPQ</v>
      </c>
      <c r="AO106" t="str">
        <f t="shared" si="23"/>
        <v>020504.12229</v>
      </c>
      <c r="AP106" s="2">
        <v>11.99225</v>
      </c>
      <c r="AQ106" s="2" t="str">
        <f t="shared" si="24"/>
        <v>C</v>
      </c>
      <c r="AR106" t="str">
        <f t="shared" si="25"/>
        <v>DRS</v>
      </c>
      <c r="AT106">
        <f t="shared" si="26"/>
        <v>398.6223784699105</v>
      </c>
      <c r="AU106" s="2">
        <v>11.99225</v>
      </c>
      <c r="AV106" t="str">
        <f t="shared" si="27"/>
        <v>C</v>
      </c>
      <c r="AZ106" s="1">
        <v>2452398.62237847</v>
      </c>
      <c r="BA106">
        <v>11.905999999999999</v>
      </c>
      <c r="BB106">
        <v>12.029</v>
      </c>
      <c r="BC106">
        <v>11.961</v>
      </c>
      <c r="BD106">
        <v>12.073</v>
      </c>
      <c r="BE106" s="30">
        <f t="shared" si="20"/>
        <v>11.99225</v>
      </c>
    </row>
    <row r="107" spans="1:57" ht="12.75">
      <c r="A107" t="s">
        <v>241</v>
      </c>
      <c r="B107" t="s">
        <v>59</v>
      </c>
      <c r="C107" t="s">
        <v>242</v>
      </c>
      <c r="D107">
        <v>15</v>
      </c>
      <c r="E107">
        <v>115287.9</v>
      </c>
      <c r="F107">
        <v>227.7</v>
      </c>
      <c r="G107">
        <v>78846.8</v>
      </c>
      <c r="H107">
        <v>0.412</v>
      </c>
      <c r="I107">
        <v>50531.4</v>
      </c>
      <c r="J107">
        <v>0.896</v>
      </c>
      <c r="K107">
        <v>2452398.62285301</v>
      </c>
      <c r="L107" s="2">
        <f t="shared" si="14"/>
        <v>0.6228530099615455</v>
      </c>
      <c r="N107" s="2">
        <f t="shared" si="15"/>
        <v>0.412</v>
      </c>
      <c r="O107" s="1">
        <f t="shared" si="16"/>
        <v>2452398.62285301</v>
      </c>
      <c r="P107" s="2">
        <f t="shared" si="17"/>
        <v>0.412</v>
      </c>
      <c r="Q107" s="1">
        <f t="shared" si="18"/>
        <v>398.62285300996155</v>
      </c>
      <c r="R107" s="2">
        <f t="shared" si="19"/>
        <v>0.412</v>
      </c>
      <c r="AI107" s="1">
        <f t="shared" si="21"/>
        <v>2452398.62285301</v>
      </c>
      <c r="AJ107" s="2">
        <v>11.996</v>
      </c>
      <c r="AN107" t="str">
        <f t="shared" si="22"/>
        <v>GEMPQ</v>
      </c>
      <c r="AO107" t="str">
        <f t="shared" si="23"/>
        <v>020504.12276</v>
      </c>
      <c r="AP107" s="2">
        <v>11.996</v>
      </c>
      <c r="AQ107" s="2" t="str">
        <f t="shared" si="24"/>
        <v>C</v>
      </c>
      <c r="AR107" t="str">
        <f t="shared" si="25"/>
        <v>DRS</v>
      </c>
      <c r="AT107">
        <f t="shared" si="26"/>
        <v>398.62285300996155</v>
      </c>
      <c r="AU107" s="2">
        <v>11.996</v>
      </c>
      <c r="AV107" t="str">
        <f t="shared" si="27"/>
        <v>C</v>
      </c>
      <c r="AZ107" s="1">
        <v>2452398.62285301</v>
      </c>
      <c r="BA107">
        <v>11.913</v>
      </c>
      <c r="BB107">
        <v>12.042000000000002</v>
      </c>
      <c r="BC107">
        <v>11.947</v>
      </c>
      <c r="BD107">
        <v>12.082</v>
      </c>
      <c r="BE107" s="30">
        <f t="shared" si="20"/>
        <v>11.996</v>
      </c>
    </row>
    <row r="108" spans="1:57" ht="12.75">
      <c r="A108" t="s">
        <v>243</v>
      </c>
      <c r="B108" t="s">
        <v>59</v>
      </c>
      <c r="C108" t="s">
        <v>244</v>
      </c>
      <c r="D108">
        <v>15</v>
      </c>
      <c r="E108">
        <v>116479.1</v>
      </c>
      <c r="F108">
        <v>227.3</v>
      </c>
      <c r="G108">
        <v>76217.8</v>
      </c>
      <c r="H108">
        <v>0.46</v>
      </c>
      <c r="I108">
        <v>51569.4</v>
      </c>
      <c r="J108">
        <v>0.885</v>
      </c>
      <c r="K108">
        <v>2452398.62331597</v>
      </c>
      <c r="L108" s="2">
        <f t="shared" si="14"/>
        <v>0.6233159699477255</v>
      </c>
      <c r="N108" s="2">
        <f t="shared" si="15"/>
        <v>0.46</v>
      </c>
      <c r="O108" s="1">
        <f t="shared" si="16"/>
        <v>2452398.62331597</v>
      </c>
      <c r="P108" s="2">
        <f t="shared" si="17"/>
        <v>0.46</v>
      </c>
      <c r="Q108" s="1">
        <f t="shared" si="18"/>
        <v>398.6233159699477</v>
      </c>
      <c r="R108" s="2">
        <f t="shared" si="19"/>
        <v>0.46</v>
      </c>
      <c r="AI108" s="1">
        <f t="shared" si="21"/>
        <v>2452398.62331597</v>
      </c>
      <c r="AJ108" s="2">
        <v>12.046</v>
      </c>
      <c r="AN108" t="str">
        <f t="shared" si="22"/>
        <v>GEMPQ</v>
      </c>
      <c r="AO108" t="str">
        <f t="shared" si="23"/>
        <v>020504.12322</v>
      </c>
      <c r="AP108" s="2">
        <v>12.046</v>
      </c>
      <c r="AQ108" s="2" t="str">
        <f t="shared" si="24"/>
        <v>C</v>
      </c>
      <c r="AR108" t="str">
        <f t="shared" si="25"/>
        <v>DRS</v>
      </c>
      <c r="AT108">
        <f t="shared" si="26"/>
        <v>398.6233159699477</v>
      </c>
      <c r="AU108" s="2">
        <v>12.046</v>
      </c>
      <c r="AV108" t="str">
        <f t="shared" si="27"/>
        <v>C</v>
      </c>
      <c r="AZ108" s="1">
        <v>2452398.62331597</v>
      </c>
      <c r="BA108">
        <v>11.966</v>
      </c>
      <c r="BB108">
        <v>12.09</v>
      </c>
      <c r="BC108">
        <v>12.006</v>
      </c>
      <c r="BD108">
        <v>12.122</v>
      </c>
      <c r="BE108" s="30">
        <f t="shared" si="20"/>
        <v>12.046</v>
      </c>
    </row>
    <row r="109" spans="1:57" ht="12.75">
      <c r="A109" t="s">
        <v>245</v>
      </c>
      <c r="B109" t="s">
        <v>59</v>
      </c>
      <c r="C109" t="s">
        <v>246</v>
      </c>
      <c r="D109">
        <v>15</v>
      </c>
      <c r="E109">
        <v>114319.8</v>
      </c>
      <c r="F109">
        <v>227.8</v>
      </c>
      <c r="G109">
        <v>76004.7</v>
      </c>
      <c r="H109">
        <v>0.443</v>
      </c>
      <c r="I109">
        <v>51004.3</v>
      </c>
      <c r="J109">
        <v>0.876</v>
      </c>
      <c r="K109">
        <v>2452398.62376736</v>
      </c>
      <c r="L109" s="2">
        <f t="shared" si="14"/>
        <v>0.6237673601135612</v>
      </c>
      <c r="N109" s="2">
        <f t="shared" si="15"/>
        <v>0.443</v>
      </c>
      <c r="O109" s="1">
        <f t="shared" si="16"/>
        <v>2452398.62376736</v>
      </c>
      <c r="P109" s="2">
        <f t="shared" si="17"/>
        <v>0.443</v>
      </c>
      <c r="Q109" s="1">
        <f t="shared" si="18"/>
        <v>398.62376736011356</v>
      </c>
      <c r="R109" s="2">
        <f t="shared" si="19"/>
        <v>0.443</v>
      </c>
      <c r="AI109" s="1">
        <f t="shared" si="21"/>
        <v>2452398.62376736</v>
      </c>
      <c r="AJ109" s="2">
        <v>12.04</v>
      </c>
      <c r="AN109" t="str">
        <f t="shared" si="22"/>
        <v>GEMPQ</v>
      </c>
      <c r="AO109" t="str">
        <f t="shared" si="23"/>
        <v>020504.12368</v>
      </c>
      <c r="AP109" s="2">
        <v>12.04</v>
      </c>
      <c r="AQ109" s="2" t="str">
        <f t="shared" si="24"/>
        <v>C</v>
      </c>
      <c r="AR109" t="str">
        <f t="shared" si="25"/>
        <v>DRS</v>
      </c>
      <c r="AT109">
        <f t="shared" si="26"/>
        <v>398.62376736011356</v>
      </c>
      <c r="AU109" s="2">
        <v>12.04</v>
      </c>
      <c r="AV109" t="str">
        <f t="shared" si="27"/>
        <v>C</v>
      </c>
      <c r="AZ109" s="1">
        <v>2452398.62376736</v>
      </c>
      <c r="BA109">
        <v>11.961</v>
      </c>
      <c r="BB109">
        <v>12.073</v>
      </c>
      <c r="BC109">
        <v>11.997</v>
      </c>
      <c r="BD109">
        <v>12.129000000000001</v>
      </c>
      <c r="BE109" s="30">
        <f t="shared" si="20"/>
        <v>12.04</v>
      </c>
    </row>
    <row r="110" spans="1:57" ht="12.75">
      <c r="A110" t="s">
        <v>247</v>
      </c>
      <c r="B110" t="s">
        <v>59</v>
      </c>
      <c r="C110" t="s">
        <v>248</v>
      </c>
      <c r="D110">
        <v>15</v>
      </c>
      <c r="E110">
        <v>114439.4</v>
      </c>
      <c r="F110">
        <v>227.3</v>
      </c>
      <c r="G110">
        <v>77904.9</v>
      </c>
      <c r="H110">
        <v>0.418</v>
      </c>
      <c r="I110">
        <v>51011</v>
      </c>
      <c r="J110">
        <v>0.877</v>
      </c>
      <c r="K110">
        <v>2452398.62428819</v>
      </c>
      <c r="L110" s="2">
        <f t="shared" si="14"/>
        <v>0.6242881901562214</v>
      </c>
      <c r="N110" s="2">
        <f t="shared" si="15"/>
        <v>0.418</v>
      </c>
      <c r="O110" s="1">
        <f t="shared" si="16"/>
        <v>2452398.62428819</v>
      </c>
      <c r="P110" s="2">
        <f t="shared" si="17"/>
        <v>0.418</v>
      </c>
      <c r="Q110" s="1">
        <f t="shared" si="18"/>
        <v>398.6242881901562</v>
      </c>
      <c r="R110" s="2">
        <f t="shared" si="19"/>
        <v>0.418</v>
      </c>
      <c r="AI110" s="1">
        <f t="shared" si="21"/>
        <v>2452398.62428819</v>
      </c>
      <c r="AJ110" s="2">
        <v>12.00825</v>
      </c>
      <c r="AN110" t="str">
        <f t="shared" si="22"/>
        <v>GEMPQ</v>
      </c>
      <c r="AO110" t="str">
        <f t="shared" si="23"/>
        <v>020504.12420</v>
      </c>
      <c r="AP110" s="2">
        <v>12.00825</v>
      </c>
      <c r="AQ110" s="2" t="str">
        <f t="shared" si="24"/>
        <v>C</v>
      </c>
      <c r="AR110" t="str">
        <f t="shared" si="25"/>
        <v>DRS</v>
      </c>
      <c r="AT110">
        <f t="shared" si="26"/>
        <v>398.6242881901562</v>
      </c>
      <c r="AU110" s="2">
        <v>12.00825</v>
      </c>
      <c r="AV110" t="str">
        <f t="shared" si="27"/>
        <v>C</v>
      </c>
      <c r="AZ110" s="1">
        <v>2452398.62428819</v>
      </c>
      <c r="BA110">
        <v>11.926</v>
      </c>
      <c r="BB110">
        <v>12.048</v>
      </c>
      <c r="BC110">
        <v>11.97</v>
      </c>
      <c r="BD110">
        <v>12.089</v>
      </c>
      <c r="BE110" s="30">
        <f t="shared" si="20"/>
        <v>12.00825</v>
      </c>
    </row>
    <row r="111" spans="1:57" ht="12.75">
      <c r="A111" t="s">
        <v>249</v>
      </c>
      <c r="B111" t="s">
        <v>59</v>
      </c>
      <c r="C111" t="s">
        <v>250</v>
      </c>
      <c r="D111">
        <v>15</v>
      </c>
      <c r="E111">
        <v>115695.1</v>
      </c>
      <c r="F111">
        <v>227.9</v>
      </c>
      <c r="G111">
        <v>79768.4</v>
      </c>
      <c r="H111">
        <v>0.404</v>
      </c>
      <c r="I111">
        <v>51244.7</v>
      </c>
      <c r="J111">
        <v>0.884</v>
      </c>
      <c r="K111">
        <v>2452398.62475116</v>
      </c>
      <c r="L111" s="2">
        <f t="shared" si="14"/>
        <v>0.6247511599212885</v>
      </c>
      <c r="N111" s="2">
        <f t="shared" si="15"/>
        <v>0.404</v>
      </c>
      <c r="O111" s="1">
        <f t="shared" si="16"/>
        <v>2452398.62475116</v>
      </c>
      <c r="P111" s="2">
        <f t="shared" si="17"/>
        <v>0.404</v>
      </c>
      <c r="Q111" s="1">
        <f t="shared" si="18"/>
        <v>398.6247511599213</v>
      </c>
      <c r="R111" s="2">
        <f t="shared" si="19"/>
        <v>0.404</v>
      </c>
      <c r="AI111" s="1">
        <f t="shared" si="21"/>
        <v>2452398.62475116</v>
      </c>
      <c r="AJ111" s="2">
        <v>11.994</v>
      </c>
      <c r="AN111" t="str">
        <f t="shared" si="22"/>
        <v>GEMPQ</v>
      </c>
      <c r="AO111" t="str">
        <f t="shared" si="23"/>
        <v>020504.12466</v>
      </c>
      <c r="AP111" s="2">
        <v>11.994</v>
      </c>
      <c r="AQ111" s="2" t="str">
        <f t="shared" si="24"/>
        <v>C</v>
      </c>
      <c r="AR111" t="str">
        <f t="shared" si="25"/>
        <v>DRS</v>
      </c>
      <c r="AT111">
        <f t="shared" si="26"/>
        <v>398.6247511599213</v>
      </c>
      <c r="AU111" s="2">
        <v>11.994</v>
      </c>
      <c r="AV111" t="str">
        <f t="shared" si="27"/>
        <v>C</v>
      </c>
      <c r="AZ111" s="1">
        <v>2452398.62475116</v>
      </c>
      <c r="BA111">
        <v>11.911</v>
      </c>
      <c r="BB111">
        <v>12.034</v>
      </c>
      <c r="BC111">
        <v>11.95</v>
      </c>
      <c r="BD111">
        <v>12.081000000000001</v>
      </c>
      <c r="BE111" s="30">
        <f t="shared" si="20"/>
        <v>11.994</v>
      </c>
    </row>
    <row r="112" spans="1:57" ht="12.75">
      <c r="A112" t="s">
        <v>251</v>
      </c>
      <c r="B112" t="s">
        <v>59</v>
      </c>
      <c r="C112" t="s">
        <v>252</v>
      </c>
      <c r="D112">
        <v>15</v>
      </c>
      <c r="E112">
        <v>116485.8</v>
      </c>
      <c r="F112">
        <v>226.7</v>
      </c>
      <c r="G112">
        <v>80343.9</v>
      </c>
      <c r="H112">
        <v>0.403</v>
      </c>
      <c r="I112">
        <v>50604.4</v>
      </c>
      <c r="J112">
        <v>0.905</v>
      </c>
      <c r="K112">
        <v>2452398.62522569</v>
      </c>
      <c r="L112" s="2">
        <f t="shared" si="14"/>
        <v>0.6252256901934743</v>
      </c>
      <c r="N112" s="2">
        <f t="shared" si="15"/>
        <v>0.403</v>
      </c>
      <c r="O112" s="1">
        <f t="shared" si="16"/>
        <v>2452398.62522569</v>
      </c>
      <c r="P112" s="2">
        <f t="shared" si="17"/>
        <v>0.403</v>
      </c>
      <c r="Q112" s="1">
        <f t="shared" si="18"/>
        <v>398.6252256901935</v>
      </c>
      <c r="R112" s="2">
        <f t="shared" si="19"/>
        <v>0.403</v>
      </c>
      <c r="AI112" s="1">
        <f t="shared" si="21"/>
        <v>2452398.62522569</v>
      </c>
      <c r="AJ112" s="2">
        <v>11.981</v>
      </c>
      <c r="AN112" t="str">
        <f t="shared" si="22"/>
        <v>GEMPQ</v>
      </c>
      <c r="AO112" t="str">
        <f t="shared" si="23"/>
        <v>020504.12513</v>
      </c>
      <c r="AP112" s="2">
        <v>11.981</v>
      </c>
      <c r="AQ112" s="2" t="str">
        <f t="shared" si="24"/>
        <v>C</v>
      </c>
      <c r="AR112" t="str">
        <f t="shared" si="25"/>
        <v>DRS</v>
      </c>
      <c r="AT112">
        <f t="shared" si="26"/>
        <v>398.6252256901935</v>
      </c>
      <c r="AU112" s="2">
        <v>11.981</v>
      </c>
      <c r="AV112" t="str">
        <f t="shared" si="27"/>
        <v>C</v>
      </c>
      <c r="AZ112" s="1">
        <v>2452398.62522569</v>
      </c>
      <c r="BA112">
        <v>11.903</v>
      </c>
      <c r="BB112">
        <v>12.033000000000001</v>
      </c>
      <c r="BC112">
        <v>11.927999999999999</v>
      </c>
      <c r="BD112">
        <v>12.06</v>
      </c>
      <c r="BE112" s="30">
        <f t="shared" si="20"/>
        <v>11.981</v>
      </c>
    </row>
    <row r="113" spans="1:57" ht="12.75">
      <c r="A113" t="s">
        <v>253</v>
      </c>
      <c r="B113" t="s">
        <v>59</v>
      </c>
      <c r="C113" t="s">
        <v>254</v>
      </c>
      <c r="D113">
        <v>15</v>
      </c>
      <c r="E113">
        <v>117348.8</v>
      </c>
      <c r="F113">
        <v>225.3</v>
      </c>
      <c r="G113">
        <v>80152.7</v>
      </c>
      <c r="H113">
        <v>0.414</v>
      </c>
      <c r="I113">
        <v>52059</v>
      </c>
      <c r="J113">
        <v>0.882</v>
      </c>
      <c r="K113">
        <v>2452398.62568866</v>
      </c>
      <c r="L113" s="2">
        <f t="shared" si="14"/>
        <v>0.6256886599585414</v>
      </c>
      <c r="N113" s="2">
        <f t="shared" si="15"/>
        <v>0.414</v>
      </c>
      <c r="O113" s="1">
        <f t="shared" si="16"/>
        <v>2452398.62568866</v>
      </c>
      <c r="P113" s="2">
        <f t="shared" si="17"/>
        <v>0.414</v>
      </c>
      <c r="Q113" s="1">
        <f t="shared" si="18"/>
        <v>398.62568865995854</v>
      </c>
      <c r="R113" s="2">
        <f t="shared" si="19"/>
        <v>0.414</v>
      </c>
      <c r="AI113" s="1">
        <f t="shared" si="21"/>
        <v>2452398.62568866</v>
      </c>
      <c r="AJ113" s="2">
        <v>12.005</v>
      </c>
      <c r="AN113" t="str">
        <f t="shared" si="22"/>
        <v>GEMPQ</v>
      </c>
      <c r="AO113" t="str">
        <f t="shared" si="23"/>
        <v>020504.12560</v>
      </c>
      <c r="AP113" s="2">
        <v>12.005</v>
      </c>
      <c r="AQ113" s="2" t="str">
        <f t="shared" si="24"/>
        <v>C</v>
      </c>
      <c r="AR113" t="str">
        <f t="shared" si="25"/>
        <v>DRS</v>
      </c>
      <c r="AT113">
        <f t="shared" si="26"/>
        <v>398.62568865995854</v>
      </c>
      <c r="AU113" s="2">
        <v>12.005</v>
      </c>
      <c r="AV113" t="str">
        <f t="shared" si="27"/>
        <v>C</v>
      </c>
      <c r="AZ113" s="1">
        <v>2452398.62568866</v>
      </c>
      <c r="BA113">
        <v>11.937</v>
      </c>
      <c r="BB113">
        <v>12.044</v>
      </c>
      <c r="BC113">
        <v>11.961</v>
      </c>
      <c r="BD113">
        <v>12.078000000000001</v>
      </c>
      <c r="BE113" s="30">
        <f t="shared" si="20"/>
        <v>12.005</v>
      </c>
    </row>
    <row r="114" spans="1:57" ht="12.75">
      <c r="A114" t="s">
        <v>255</v>
      </c>
      <c r="B114" t="s">
        <v>59</v>
      </c>
      <c r="C114" t="s">
        <v>256</v>
      </c>
      <c r="D114">
        <v>15</v>
      </c>
      <c r="E114">
        <v>118051</v>
      </c>
      <c r="F114">
        <v>223.3</v>
      </c>
      <c r="G114">
        <v>76788.8</v>
      </c>
      <c r="H114">
        <v>0.467</v>
      </c>
      <c r="I114">
        <v>51744.2</v>
      </c>
      <c r="J114">
        <v>0.896</v>
      </c>
      <c r="K114">
        <v>2452398.62619792</v>
      </c>
      <c r="L114" s="2">
        <f t="shared" si="14"/>
        <v>0.6261979201808572</v>
      </c>
      <c r="N114" s="2">
        <f t="shared" si="15"/>
        <v>0.467</v>
      </c>
      <c r="O114" s="1">
        <f t="shared" si="16"/>
        <v>2452398.62619792</v>
      </c>
      <c r="P114" s="2">
        <f t="shared" si="17"/>
        <v>0.467</v>
      </c>
      <c r="Q114" s="1">
        <f t="shared" si="18"/>
        <v>398.62619792018086</v>
      </c>
      <c r="R114" s="2">
        <f t="shared" si="19"/>
        <v>0.467</v>
      </c>
      <c r="AI114" s="1">
        <f t="shared" si="21"/>
        <v>2452398.62619792</v>
      </c>
      <c r="AJ114" s="2">
        <v>12.04575</v>
      </c>
      <c r="AN114" t="str">
        <f t="shared" si="22"/>
        <v>GEMPQ</v>
      </c>
      <c r="AO114" t="str">
        <f t="shared" si="23"/>
        <v>020504.12611</v>
      </c>
      <c r="AP114" s="2">
        <v>12.04575</v>
      </c>
      <c r="AQ114" s="2" t="str">
        <f t="shared" si="24"/>
        <v>C</v>
      </c>
      <c r="AR114" t="str">
        <f t="shared" si="25"/>
        <v>DRS</v>
      </c>
      <c r="AT114">
        <f t="shared" si="26"/>
        <v>398.62619792018086</v>
      </c>
      <c r="AU114" s="2">
        <v>12.04575</v>
      </c>
      <c r="AV114" t="str">
        <f t="shared" si="27"/>
        <v>C</v>
      </c>
      <c r="AZ114" s="1">
        <v>2452398.62619792</v>
      </c>
      <c r="BA114">
        <v>11.971</v>
      </c>
      <c r="BB114">
        <v>12.097000000000001</v>
      </c>
      <c r="BC114">
        <v>12.001999999999999</v>
      </c>
      <c r="BD114">
        <v>12.113000000000001</v>
      </c>
      <c r="BE114" s="30">
        <f t="shared" si="20"/>
        <v>12.04575</v>
      </c>
    </row>
    <row r="115" spans="1:57" ht="12.75">
      <c r="A115" t="s">
        <v>257</v>
      </c>
      <c r="B115" t="s">
        <v>59</v>
      </c>
      <c r="C115" t="s">
        <v>258</v>
      </c>
      <c r="D115">
        <v>15</v>
      </c>
      <c r="E115">
        <v>115959.9</v>
      </c>
      <c r="F115">
        <v>221.7</v>
      </c>
      <c r="G115">
        <v>73934.9</v>
      </c>
      <c r="H115">
        <v>0.489</v>
      </c>
      <c r="I115">
        <v>51242.4</v>
      </c>
      <c r="J115">
        <v>0.887</v>
      </c>
      <c r="K115">
        <v>2452398.62664931</v>
      </c>
      <c r="L115" s="2">
        <f t="shared" si="14"/>
        <v>0.6266493098810315</v>
      </c>
      <c r="N115" s="2">
        <f t="shared" si="15"/>
        <v>0.489</v>
      </c>
      <c r="O115" s="1">
        <f t="shared" si="16"/>
        <v>2452398.62664931</v>
      </c>
      <c r="P115" s="2">
        <f t="shared" si="17"/>
        <v>0.489</v>
      </c>
      <c r="Q115" s="1">
        <f t="shared" si="18"/>
        <v>398.62664930988103</v>
      </c>
      <c r="R115" s="2">
        <f t="shared" si="19"/>
        <v>0.489</v>
      </c>
      <c r="AI115" s="1">
        <f t="shared" si="21"/>
        <v>2452398.62664931</v>
      </c>
      <c r="AJ115" s="2">
        <v>12.07725</v>
      </c>
      <c r="AN115" t="str">
        <f t="shared" si="22"/>
        <v>GEMPQ</v>
      </c>
      <c r="AO115" t="str">
        <f t="shared" si="23"/>
        <v>020504.12656</v>
      </c>
      <c r="AP115" s="2">
        <v>12.07725</v>
      </c>
      <c r="AQ115" s="2" t="str">
        <f t="shared" si="24"/>
        <v>C</v>
      </c>
      <c r="AR115" t="str">
        <f t="shared" si="25"/>
        <v>DRS</v>
      </c>
      <c r="AT115">
        <f t="shared" si="26"/>
        <v>398.62664930988103</v>
      </c>
      <c r="AU115" s="2">
        <v>12.07725</v>
      </c>
      <c r="AV115" t="str">
        <f t="shared" si="27"/>
        <v>C</v>
      </c>
      <c r="AZ115" s="1">
        <v>2452398.62664931</v>
      </c>
      <c r="BA115">
        <v>12</v>
      </c>
      <c r="BB115">
        <v>12.119000000000002</v>
      </c>
      <c r="BC115">
        <v>12.030999999999999</v>
      </c>
      <c r="BD115">
        <v>12.159</v>
      </c>
      <c r="BE115" s="30">
        <f t="shared" si="20"/>
        <v>12.07725</v>
      </c>
    </row>
    <row r="116" spans="1:57" ht="12.75">
      <c r="A116" t="s">
        <v>259</v>
      </c>
      <c r="B116" t="s">
        <v>59</v>
      </c>
      <c r="C116" t="s">
        <v>260</v>
      </c>
      <c r="D116">
        <v>15</v>
      </c>
      <c r="E116">
        <v>117509.5</v>
      </c>
      <c r="F116">
        <v>220.7</v>
      </c>
      <c r="G116">
        <v>72091.9</v>
      </c>
      <c r="H116">
        <v>0.53</v>
      </c>
      <c r="I116">
        <v>52135.2</v>
      </c>
      <c r="J116">
        <v>0.882</v>
      </c>
      <c r="K116">
        <v>2452398.62712384</v>
      </c>
      <c r="L116" s="2">
        <f t="shared" si="14"/>
        <v>0.6271238401532173</v>
      </c>
      <c r="N116" s="2">
        <f t="shared" si="15"/>
        <v>0.53</v>
      </c>
      <c r="O116" s="1">
        <f t="shared" si="16"/>
        <v>2452398.62712384</v>
      </c>
      <c r="P116" s="2">
        <f t="shared" si="17"/>
        <v>0.53</v>
      </c>
      <c r="Q116" s="1">
        <f t="shared" si="18"/>
        <v>398.6271238401532</v>
      </c>
      <c r="R116" s="2">
        <f t="shared" si="19"/>
        <v>0.53</v>
      </c>
      <c r="AI116" s="1">
        <f t="shared" si="21"/>
        <v>2452398.62712384</v>
      </c>
      <c r="AJ116" s="2">
        <v>12.1165</v>
      </c>
      <c r="AN116" t="str">
        <f t="shared" si="22"/>
        <v>GEMPQ</v>
      </c>
      <c r="AO116" t="str">
        <f t="shared" si="23"/>
        <v>020504.12703</v>
      </c>
      <c r="AP116" s="2">
        <v>12.1165</v>
      </c>
      <c r="AQ116" s="2" t="str">
        <f t="shared" si="24"/>
        <v>C</v>
      </c>
      <c r="AR116" t="str">
        <f t="shared" si="25"/>
        <v>DRS</v>
      </c>
      <c r="AT116">
        <f t="shared" si="26"/>
        <v>398.6271238401532</v>
      </c>
      <c r="AU116" s="2">
        <v>12.1165</v>
      </c>
      <c r="AV116" t="str">
        <f t="shared" si="27"/>
        <v>C</v>
      </c>
      <c r="AZ116" s="1">
        <v>2452398.62712384</v>
      </c>
      <c r="BA116">
        <v>12.045</v>
      </c>
      <c r="BB116">
        <v>12.16</v>
      </c>
      <c r="BC116">
        <v>12.078</v>
      </c>
      <c r="BD116">
        <v>12.183</v>
      </c>
      <c r="BE116" s="30">
        <f t="shared" si="20"/>
        <v>12.1165</v>
      </c>
    </row>
    <row r="117" spans="1:57" ht="12.75">
      <c r="A117" t="s">
        <v>261</v>
      </c>
      <c r="B117" t="s">
        <v>59</v>
      </c>
      <c r="C117" t="s">
        <v>262</v>
      </c>
      <c r="D117">
        <v>15</v>
      </c>
      <c r="E117">
        <v>117312.4</v>
      </c>
      <c r="F117">
        <v>221.6</v>
      </c>
      <c r="G117">
        <v>71432.3</v>
      </c>
      <c r="H117">
        <v>0.539</v>
      </c>
      <c r="I117">
        <v>51392.2</v>
      </c>
      <c r="J117">
        <v>0.896</v>
      </c>
      <c r="K117">
        <v>2452398.62758681</v>
      </c>
      <c r="L117" s="2">
        <f t="shared" si="14"/>
        <v>0.6275868099182844</v>
      </c>
      <c r="N117" s="2">
        <f t="shared" si="15"/>
        <v>0.539</v>
      </c>
      <c r="O117" s="1">
        <f t="shared" si="16"/>
        <v>2452398.62758681</v>
      </c>
      <c r="P117" s="2">
        <f t="shared" si="17"/>
        <v>0.539</v>
      </c>
      <c r="Q117" s="1">
        <f t="shared" si="18"/>
        <v>398.6275868099183</v>
      </c>
      <c r="R117" s="2">
        <f t="shared" si="19"/>
        <v>0.539</v>
      </c>
      <c r="AI117" s="1">
        <f t="shared" si="21"/>
        <v>2452398.62758681</v>
      </c>
      <c r="AJ117" s="2">
        <v>12.12</v>
      </c>
      <c r="AN117" t="str">
        <f t="shared" si="22"/>
        <v>GEMPQ</v>
      </c>
      <c r="AO117" t="str">
        <f t="shared" si="23"/>
        <v>020504.1275</v>
      </c>
      <c r="AP117" s="2">
        <v>12.12</v>
      </c>
      <c r="AQ117" s="2" t="str">
        <f t="shared" si="24"/>
        <v>C</v>
      </c>
      <c r="AR117" t="str">
        <f t="shared" si="25"/>
        <v>DRS</v>
      </c>
      <c r="AT117">
        <f t="shared" si="26"/>
        <v>398.6275868099183</v>
      </c>
      <c r="AU117" s="2">
        <v>12.12</v>
      </c>
      <c r="AV117" t="str">
        <f t="shared" si="27"/>
        <v>C</v>
      </c>
      <c r="AZ117" s="1">
        <v>2452398.62758681</v>
      </c>
      <c r="BA117">
        <v>12.033999999999999</v>
      </c>
      <c r="BB117">
        <v>12.169</v>
      </c>
      <c r="BC117">
        <v>12.072</v>
      </c>
      <c r="BD117">
        <v>12.205</v>
      </c>
      <c r="BE117" s="30">
        <f t="shared" si="20"/>
        <v>12.12</v>
      </c>
    </row>
    <row r="118" spans="1:57" ht="12.75">
      <c r="A118" t="s">
        <v>263</v>
      </c>
      <c r="B118" t="s">
        <v>59</v>
      </c>
      <c r="C118" t="s">
        <v>264</v>
      </c>
      <c r="D118">
        <v>15</v>
      </c>
      <c r="E118">
        <v>117918.6</v>
      </c>
      <c r="F118">
        <v>219.5</v>
      </c>
      <c r="G118">
        <v>70148.8</v>
      </c>
      <c r="H118">
        <v>0.564</v>
      </c>
      <c r="I118">
        <v>50966.1</v>
      </c>
      <c r="J118">
        <v>0.911</v>
      </c>
      <c r="K118">
        <v>2452398.62804977</v>
      </c>
      <c r="L118" s="2">
        <f t="shared" si="14"/>
        <v>0.6280497699044645</v>
      </c>
      <c r="N118" s="2">
        <f t="shared" si="15"/>
        <v>0.564</v>
      </c>
      <c r="O118" s="1">
        <f t="shared" si="16"/>
        <v>2452398.62804977</v>
      </c>
      <c r="P118" s="2">
        <f t="shared" si="17"/>
        <v>0.564</v>
      </c>
      <c r="Q118" s="1">
        <f t="shared" si="18"/>
        <v>398.62804976990446</v>
      </c>
      <c r="R118" s="2">
        <f t="shared" si="19"/>
        <v>0.564</v>
      </c>
      <c r="AI118" s="1">
        <f t="shared" si="21"/>
        <v>2452398.62804977</v>
      </c>
      <c r="AJ118" s="2">
        <v>12.1455</v>
      </c>
      <c r="AN118" t="str">
        <f t="shared" si="22"/>
        <v>GEMPQ</v>
      </c>
      <c r="AO118" t="str">
        <f t="shared" si="23"/>
        <v>020504.12796</v>
      </c>
      <c r="AP118" s="2">
        <v>12.1455</v>
      </c>
      <c r="AQ118" s="2" t="str">
        <f t="shared" si="24"/>
        <v>C</v>
      </c>
      <c r="AR118" t="str">
        <f t="shared" si="25"/>
        <v>DRS</v>
      </c>
      <c r="AT118">
        <f t="shared" si="26"/>
        <v>398.62804976990446</v>
      </c>
      <c r="AU118" s="2">
        <v>12.1455</v>
      </c>
      <c r="AV118" t="str">
        <f t="shared" si="27"/>
        <v>C</v>
      </c>
      <c r="AZ118" s="1">
        <v>2452398.62804977</v>
      </c>
      <c r="BA118">
        <v>12.077</v>
      </c>
      <c r="BB118">
        <v>12.194</v>
      </c>
      <c r="BC118">
        <v>12.083</v>
      </c>
      <c r="BD118">
        <v>12.228000000000002</v>
      </c>
      <c r="BE118" s="30">
        <f t="shared" si="20"/>
        <v>12.1455</v>
      </c>
    </row>
    <row r="119" spans="1:57" ht="12.75">
      <c r="A119" t="s">
        <v>265</v>
      </c>
      <c r="B119" t="s">
        <v>59</v>
      </c>
      <c r="C119" t="s">
        <v>266</v>
      </c>
      <c r="D119">
        <v>15</v>
      </c>
      <c r="E119">
        <v>116990.6</v>
      </c>
      <c r="F119">
        <v>219.2</v>
      </c>
      <c r="G119">
        <v>69910.4</v>
      </c>
      <c r="H119">
        <v>0.559</v>
      </c>
      <c r="I119">
        <v>51499.7</v>
      </c>
      <c r="J119">
        <v>0.891</v>
      </c>
      <c r="K119">
        <v>2452398.62852431</v>
      </c>
      <c r="L119" s="2">
        <f t="shared" si="14"/>
        <v>0.6285243099555373</v>
      </c>
      <c r="N119" s="2">
        <f t="shared" si="15"/>
        <v>0.559</v>
      </c>
      <c r="O119" s="1">
        <f t="shared" si="16"/>
        <v>2452398.62852431</v>
      </c>
      <c r="P119" s="2">
        <f t="shared" si="17"/>
        <v>0.559</v>
      </c>
      <c r="Q119" s="1">
        <f t="shared" si="18"/>
        <v>398.62852430995554</v>
      </c>
      <c r="R119" s="2">
        <f t="shared" si="19"/>
        <v>0.559</v>
      </c>
      <c r="AI119" s="1">
        <f t="shared" si="21"/>
        <v>2452398.62852431</v>
      </c>
      <c r="AJ119" s="2">
        <v>12.145499999999998</v>
      </c>
      <c r="AN119" t="str">
        <f t="shared" si="22"/>
        <v>GEMPQ</v>
      </c>
      <c r="AO119" t="str">
        <f t="shared" si="23"/>
        <v>020504.12843</v>
      </c>
      <c r="AP119" s="2">
        <v>12.145499999999998</v>
      </c>
      <c r="AQ119" s="2" t="str">
        <f t="shared" si="24"/>
        <v>C</v>
      </c>
      <c r="AR119" t="str">
        <f t="shared" si="25"/>
        <v>DRS</v>
      </c>
      <c r="AT119">
        <f t="shared" si="26"/>
        <v>398.62852430995554</v>
      </c>
      <c r="AU119" s="2">
        <v>12.145499999999998</v>
      </c>
      <c r="AV119" t="str">
        <f t="shared" si="27"/>
        <v>C</v>
      </c>
      <c r="AZ119" s="1">
        <v>2452398.62852431</v>
      </c>
      <c r="BA119">
        <v>12.065999999999999</v>
      </c>
      <c r="BB119">
        <v>12.189</v>
      </c>
      <c r="BC119">
        <v>12.097999999999999</v>
      </c>
      <c r="BD119">
        <v>12.229000000000001</v>
      </c>
      <c r="BE119" s="30">
        <f t="shared" si="20"/>
        <v>12.145499999999998</v>
      </c>
    </row>
    <row r="120" spans="1:57" ht="12.75">
      <c r="A120" t="s">
        <v>267</v>
      </c>
      <c r="B120" t="s">
        <v>59</v>
      </c>
      <c r="C120" t="s">
        <v>268</v>
      </c>
      <c r="D120">
        <v>15</v>
      </c>
      <c r="E120">
        <v>117118.1</v>
      </c>
      <c r="F120">
        <v>217.7</v>
      </c>
      <c r="G120">
        <v>69783.8</v>
      </c>
      <c r="H120">
        <v>0.562</v>
      </c>
      <c r="I120">
        <v>51575.4</v>
      </c>
      <c r="J120">
        <v>0.89</v>
      </c>
      <c r="K120">
        <v>2452398.62897569</v>
      </c>
      <c r="L120" s="2">
        <f t="shared" si="14"/>
        <v>0.6289756898768246</v>
      </c>
      <c r="N120" s="2">
        <f t="shared" si="15"/>
        <v>0.562</v>
      </c>
      <c r="O120" s="1">
        <f t="shared" si="16"/>
        <v>2452398.62897569</v>
      </c>
      <c r="P120" s="2">
        <f t="shared" si="17"/>
        <v>0.562</v>
      </c>
      <c r="Q120" s="1">
        <f t="shared" si="18"/>
        <v>398.6289756898768</v>
      </c>
      <c r="R120" s="2">
        <f t="shared" si="19"/>
        <v>0.562</v>
      </c>
      <c r="AI120" s="1">
        <f t="shared" si="21"/>
        <v>2452398.62897569</v>
      </c>
      <c r="AJ120" s="2">
        <v>12.1445</v>
      </c>
      <c r="AN120" t="str">
        <f t="shared" si="22"/>
        <v>GEMPQ</v>
      </c>
      <c r="AO120" t="str">
        <f t="shared" si="23"/>
        <v>020504.12888</v>
      </c>
      <c r="AP120" s="2">
        <v>12.1445</v>
      </c>
      <c r="AQ120" s="2" t="str">
        <f t="shared" si="24"/>
        <v>C</v>
      </c>
      <c r="AR120" t="str">
        <f t="shared" si="25"/>
        <v>DRS</v>
      </c>
      <c r="AT120">
        <f t="shared" si="26"/>
        <v>398.6289756898768</v>
      </c>
      <c r="AU120" s="2">
        <v>12.1445</v>
      </c>
      <c r="AV120" t="str">
        <f t="shared" si="27"/>
        <v>C</v>
      </c>
      <c r="AZ120" s="1">
        <v>2452398.62897569</v>
      </c>
      <c r="BA120">
        <v>12.061</v>
      </c>
      <c r="BB120">
        <v>12.192</v>
      </c>
      <c r="BC120">
        <v>12.102</v>
      </c>
      <c r="BD120">
        <v>12.223</v>
      </c>
      <c r="BE120" s="30">
        <f t="shared" si="20"/>
        <v>12.1445</v>
      </c>
    </row>
    <row r="121" spans="1:57" ht="12.75">
      <c r="A121" t="s">
        <v>269</v>
      </c>
      <c r="B121" t="s">
        <v>59</v>
      </c>
      <c r="C121" t="s">
        <v>270</v>
      </c>
      <c r="D121">
        <v>15</v>
      </c>
      <c r="E121">
        <v>117225.8</v>
      </c>
      <c r="F121">
        <v>218.8</v>
      </c>
      <c r="G121">
        <v>70917.8</v>
      </c>
      <c r="H121">
        <v>0.546</v>
      </c>
      <c r="I121">
        <v>51280.9</v>
      </c>
      <c r="J121">
        <v>0.898</v>
      </c>
      <c r="K121">
        <v>2452398.6295081</v>
      </c>
      <c r="L121" s="2">
        <f t="shared" si="14"/>
        <v>0.6295080999843776</v>
      </c>
      <c r="N121" s="2">
        <f t="shared" si="15"/>
        <v>0.546</v>
      </c>
      <c r="O121" s="1">
        <f t="shared" si="16"/>
        <v>2452398.6295081</v>
      </c>
      <c r="P121" s="2">
        <f t="shared" si="17"/>
        <v>0.546</v>
      </c>
      <c r="Q121" s="1">
        <f t="shared" si="18"/>
        <v>398.6295080999844</v>
      </c>
      <c r="R121" s="2">
        <f t="shared" si="19"/>
        <v>0.546</v>
      </c>
      <c r="AI121" s="1">
        <f t="shared" si="21"/>
        <v>2452398.6295081</v>
      </c>
      <c r="AJ121" s="2">
        <v>12.135749999999998</v>
      </c>
      <c r="AN121" t="str">
        <f t="shared" si="22"/>
        <v>GEMPQ</v>
      </c>
      <c r="AO121" t="str">
        <f t="shared" si="23"/>
        <v>020504.12942</v>
      </c>
      <c r="AP121" s="2">
        <v>12.135749999999998</v>
      </c>
      <c r="AQ121" s="2" t="str">
        <f t="shared" si="24"/>
        <v>C</v>
      </c>
      <c r="AR121" t="str">
        <f t="shared" si="25"/>
        <v>DRS</v>
      </c>
      <c r="AT121">
        <f t="shared" si="26"/>
        <v>398.6295080999844</v>
      </c>
      <c r="AU121" s="2">
        <v>12.135749999999998</v>
      </c>
      <c r="AV121" t="str">
        <f t="shared" si="27"/>
        <v>C</v>
      </c>
      <c r="AZ121" s="1">
        <v>2452398.6295081</v>
      </c>
      <c r="BA121">
        <v>12.072</v>
      </c>
      <c r="BB121">
        <v>12.176</v>
      </c>
      <c r="BC121">
        <v>12.078</v>
      </c>
      <c r="BD121">
        <v>12.217</v>
      </c>
      <c r="BE121" s="30">
        <f t="shared" si="20"/>
        <v>12.135749999999998</v>
      </c>
    </row>
    <row r="122" spans="1:57" ht="12.75">
      <c r="A122" t="s">
        <v>271</v>
      </c>
      <c r="B122" t="s">
        <v>59</v>
      </c>
      <c r="C122" t="s">
        <v>272</v>
      </c>
      <c r="D122">
        <v>15</v>
      </c>
      <c r="E122">
        <v>116353.4</v>
      </c>
      <c r="F122">
        <v>216.9</v>
      </c>
      <c r="G122">
        <v>72706.5</v>
      </c>
      <c r="H122">
        <v>0.511</v>
      </c>
      <c r="I122">
        <v>51668.6</v>
      </c>
      <c r="J122">
        <v>0.881</v>
      </c>
      <c r="K122">
        <v>2452398.62995949</v>
      </c>
      <c r="L122" s="2">
        <f t="shared" si="14"/>
        <v>0.6299594901502132</v>
      </c>
      <c r="N122" s="2">
        <f t="shared" si="15"/>
        <v>0.511</v>
      </c>
      <c r="O122" s="1">
        <f t="shared" si="16"/>
        <v>2452398.62995949</v>
      </c>
      <c r="P122" s="2">
        <f t="shared" si="17"/>
        <v>0.511</v>
      </c>
      <c r="Q122" s="1">
        <f t="shared" si="18"/>
        <v>398.6299594901502</v>
      </c>
      <c r="R122" s="2">
        <f t="shared" si="19"/>
        <v>0.511</v>
      </c>
      <c r="AI122" s="1">
        <f t="shared" si="21"/>
        <v>2452398.62995949</v>
      </c>
      <c r="AJ122" s="2">
        <v>12.099</v>
      </c>
      <c r="AN122" t="str">
        <f t="shared" si="22"/>
        <v>GEMPQ</v>
      </c>
      <c r="AO122" t="str">
        <f t="shared" si="23"/>
        <v>020504.12987</v>
      </c>
      <c r="AP122" s="2">
        <v>12.099</v>
      </c>
      <c r="AQ122" s="2" t="str">
        <f t="shared" si="24"/>
        <v>C</v>
      </c>
      <c r="AR122" t="str">
        <f t="shared" si="25"/>
        <v>DRS</v>
      </c>
      <c r="AT122">
        <f t="shared" si="26"/>
        <v>398.6299594901502</v>
      </c>
      <c r="AU122" s="2">
        <v>12.099</v>
      </c>
      <c r="AV122" t="str">
        <f t="shared" si="27"/>
        <v>C</v>
      </c>
      <c r="AZ122" s="1">
        <v>2452398.62995949</v>
      </c>
      <c r="BA122">
        <v>12.013</v>
      </c>
      <c r="BB122">
        <v>12.141</v>
      </c>
      <c r="BC122">
        <v>12.06</v>
      </c>
      <c r="BD122">
        <v>12.182</v>
      </c>
      <c r="BE122" s="30">
        <f t="shared" si="20"/>
        <v>12.099</v>
      </c>
    </row>
    <row r="123" spans="1:57" ht="12.75">
      <c r="A123" t="s">
        <v>273</v>
      </c>
      <c r="B123" t="s">
        <v>59</v>
      </c>
      <c r="C123" t="s">
        <v>274</v>
      </c>
      <c r="D123">
        <v>15</v>
      </c>
      <c r="E123">
        <v>116727.6</v>
      </c>
      <c r="F123">
        <v>219.1</v>
      </c>
      <c r="G123">
        <v>73127.8</v>
      </c>
      <c r="H123">
        <v>0.508</v>
      </c>
      <c r="I123">
        <v>52251.2</v>
      </c>
      <c r="J123">
        <v>0.873</v>
      </c>
      <c r="K123">
        <v>2452398.63042245</v>
      </c>
      <c r="L123" s="2">
        <f t="shared" si="14"/>
        <v>0.6304224501363933</v>
      </c>
      <c r="N123" s="2">
        <f t="shared" si="15"/>
        <v>0.508</v>
      </c>
      <c r="O123" s="1">
        <f t="shared" si="16"/>
        <v>2452398.63042245</v>
      </c>
      <c r="P123" s="2">
        <f t="shared" si="17"/>
        <v>0.508</v>
      </c>
      <c r="Q123" s="1">
        <f t="shared" si="18"/>
        <v>398.6304224501364</v>
      </c>
      <c r="R123" s="2">
        <f t="shared" si="19"/>
        <v>0.508</v>
      </c>
      <c r="AI123" s="1">
        <f t="shared" si="21"/>
        <v>2452398.63042245</v>
      </c>
      <c r="AJ123" s="2">
        <v>12.10425</v>
      </c>
      <c r="AN123" t="str">
        <f t="shared" si="22"/>
        <v>GEMPQ</v>
      </c>
      <c r="AO123" t="str">
        <f t="shared" si="23"/>
        <v>020504.13033</v>
      </c>
      <c r="AP123" s="2">
        <v>12.10425</v>
      </c>
      <c r="AQ123" s="2" t="str">
        <f t="shared" si="24"/>
        <v>C</v>
      </c>
      <c r="AR123" t="str">
        <f t="shared" si="25"/>
        <v>DRS</v>
      </c>
      <c r="AT123">
        <f t="shared" si="26"/>
        <v>398.6304224501364</v>
      </c>
      <c r="AU123" s="2">
        <v>12.10425</v>
      </c>
      <c r="AV123" t="str">
        <f t="shared" si="27"/>
        <v>C</v>
      </c>
      <c r="AZ123" s="1">
        <v>2452398.63042245</v>
      </c>
      <c r="BA123">
        <v>12.030999999999999</v>
      </c>
      <c r="BB123">
        <v>12.138000000000002</v>
      </c>
      <c r="BC123">
        <v>12.065</v>
      </c>
      <c r="BD123">
        <v>12.183</v>
      </c>
      <c r="BE123" s="30">
        <f t="shared" si="20"/>
        <v>12.10425</v>
      </c>
    </row>
    <row r="124" spans="1:57" ht="12.75">
      <c r="A124" t="s">
        <v>275</v>
      </c>
      <c r="B124" t="s">
        <v>59</v>
      </c>
      <c r="C124" t="s">
        <v>276</v>
      </c>
      <c r="D124">
        <v>15</v>
      </c>
      <c r="E124">
        <v>118215.8</v>
      </c>
      <c r="F124">
        <v>217.1</v>
      </c>
      <c r="G124">
        <v>74469.8</v>
      </c>
      <c r="H124">
        <v>0.502</v>
      </c>
      <c r="I124">
        <v>52234.1</v>
      </c>
      <c r="J124">
        <v>0.887</v>
      </c>
      <c r="K124">
        <v>2452398.63088542</v>
      </c>
      <c r="L124" s="2">
        <f t="shared" si="14"/>
        <v>0.6308854199014604</v>
      </c>
      <c r="N124" s="2">
        <f t="shared" si="15"/>
        <v>0.502</v>
      </c>
      <c r="O124" s="1">
        <f t="shared" si="16"/>
        <v>2452398.63088542</v>
      </c>
      <c r="P124" s="2">
        <f t="shared" si="17"/>
        <v>0.502</v>
      </c>
      <c r="Q124" s="1">
        <f t="shared" si="18"/>
        <v>398.63088541990146</v>
      </c>
      <c r="R124" s="2">
        <f t="shared" si="19"/>
        <v>0.502</v>
      </c>
      <c r="AI124" s="1">
        <f t="shared" si="21"/>
        <v>2452398.63088542</v>
      </c>
      <c r="AJ124" s="2">
        <v>12.087750000000002</v>
      </c>
      <c r="AN124" t="str">
        <f t="shared" si="22"/>
        <v>GEMPQ</v>
      </c>
      <c r="AO124" t="str">
        <f t="shared" si="23"/>
        <v>020504.13079</v>
      </c>
      <c r="AP124" s="2">
        <v>12.087750000000002</v>
      </c>
      <c r="AQ124" s="2" t="str">
        <f t="shared" si="24"/>
        <v>C</v>
      </c>
      <c r="AR124" t="str">
        <f t="shared" si="25"/>
        <v>DRS</v>
      </c>
      <c r="AT124">
        <f t="shared" si="26"/>
        <v>398.63088541990146</v>
      </c>
      <c r="AU124" s="2">
        <v>12.087750000000002</v>
      </c>
      <c r="AV124" t="str">
        <f t="shared" si="27"/>
        <v>C</v>
      </c>
      <c r="AZ124" s="1">
        <v>2452398.63088542</v>
      </c>
      <c r="BA124">
        <v>12.007</v>
      </c>
      <c r="BB124">
        <v>12.132000000000001</v>
      </c>
      <c r="BC124">
        <v>12.045</v>
      </c>
      <c r="BD124">
        <v>12.167</v>
      </c>
      <c r="BE124" s="30">
        <f t="shared" si="20"/>
        <v>12.087750000000002</v>
      </c>
    </row>
    <row r="125" spans="1:57" ht="12.75">
      <c r="A125" t="s">
        <v>277</v>
      </c>
      <c r="B125" t="s">
        <v>59</v>
      </c>
      <c r="C125" t="s">
        <v>278</v>
      </c>
      <c r="D125">
        <v>15</v>
      </c>
      <c r="E125">
        <v>118186.4</v>
      </c>
      <c r="F125">
        <v>216.7</v>
      </c>
      <c r="G125">
        <v>74417.4</v>
      </c>
      <c r="H125">
        <v>0.502</v>
      </c>
      <c r="I125">
        <v>52567.1</v>
      </c>
      <c r="J125">
        <v>0.88</v>
      </c>
      <c r="K125">
        <v>2452398.63135995</v>
      </c>
      <c r="L125" s="2">
        <f t="shared" si="14"/>
        <v>0.6313599501736462</v>
      </c>
      <c r="N125" s="2">
        <f t="shared" si="15"/>
        <v>0.502</v>
      </c>
      <c r="O125" s="1">
        <f t="shared" si="16"/>
        <v>2452398.63135995</v>
      </c>
      <c r="P125" s="2">
        <f t="shared" si="17"/>
        <v>0.502</v>
      </c>
      <c r="Q125" s="1">
        <f t="shared" si="18"/>
        <v>398.63135995017365</v>
      </c>
      <c r="R125" s="2">
        <f t="shared" si="19"/>
        <v>0.502</v>
      </c>
      <c r="AI125" s="1">
        <f t="shared" si="21"/>
        <v>2452398.63135995</v>
      </c>
      <c r="AJ125" s="2">
        <v>12.0885</v>
      </c>
      <c r="AN125" t="str">
        <f t="shared" si="22"/>
        <v>GEMPQ</v>
      </c>
      <c r="AO125" t="str">
        <f t="shared" si="23"/>
        <v>020504.13127</v>
      </c>
      <c r="AP125" s="2">
        <v>12.0885</v>
      </c>
      <c r="AQ125" s="2" t="str">
        <f t="shared" si="24"/>
        <v>C</v>
      </c>
      <c r="AR125" t="str">
        <f t="shared" si="25"/>
        <v>DRS</v>
      </c>
      <c r="AT125">
        <f t="shared" si="26"/>
        <v>398.63135995017365</v>
      </c>
      <c r="AU125" s="2">
        <v>12.0885</v>
      </c>
      <c r="AV125" t="str">
        <f t="shared" si="27"/>
        <v>C</v>
      </c>
      <c r="AZ125" s="1">
        <v>2452398.63135995</v>
      </c>
      <c r="BA125">
        <v>12</v>
      </c>
      <c r="BB125">
        <v>12.132000000000001</v>
      </c>
      <c r="BC125">
        <v>12.052</v>
      </c>
      <c r="BD125">
        <v>12.17</v>
      </c>
      <c r="BE125" s="30">
        <f t="shared" si="20"/>
        <v>12.0885</v>
      </c>
    </row>
    <row r="126" spans="1:57" ht="12.75">
      <c r="A126" t="s">
        <v>279</v>
      </c>
      <c r="B126" t="s">
        <v>59</v>
      </c>
      <c r="C126" t="s">
        <v>280</v>
      </c>
      <c r="D126">
        <v>15</v>
      </c>
      <c r="E126">
        <v>118367.2</v>
      </c>
      <c r="F126">
        <v>216.4</v>
      </c>
      <c r="G126">
        <v>74778.6</v>
      </c>
      <c r="H126">
        <v>0.499</v>
      </c>
      <c r="I126">
        <v>52337.6</v>
      </c>
      <c r="J126">
        <v>0.886</v>
      </c>
      <c r="K126">
        <v>2452398.63182292</v>
      </c>
      <c r="L126" s="2">
        <f t="shared" si="14"/>
        <v>0.6318229199387133</v>
      </c>
      <c r="N126" s="2">
        <f t="shared" si="15"/>
        <v>0.499</v>
      </c>
      <c r="O126" s="1">
        <f t="shared" si="16"/>
        <v>2452398.63182292</v>
      </c>
      <c r="P126" s="2">
        <f t="shared" si="17"/>
        <v>0.499</v>
      </c>
      <c r="Q126" s="1">
        <f t="shared" si="18"/>
        <v>398.6318229199387</v>
      </c>
      <c r="R126" s="2">
        <f t="shared" si="19"/>
        <v>0.499</v>
      </c>
      <c r="AI126" s="1">
        <f t="shared" si="21"/>
        <v>2452398.63182292</v>
      </c>
      <c r="AJ126" s="2">
        <v>12.087</v>
      </c>
      <c r="AN126" t="str">
        <f t="shared" si="22"/>
        <v>GEMPQ</v>
      </c>
      <c r="AO126" t="str">
        <f t="shared" si="23"/>
        <v>020504.13173</v>
      </c>
      <c r="AP126" s="2">
        <v>12.087</v>
      </c>
      <c r="AQ126" s="2" t="str">
        <f t="shared" si="24"/>
        <v>C</v>
      </c>
      <c r="AR126" t="str">
        <f t="shared" si="25"/>
        <v>DRS</v>
      </c>
      <c r="AT126">
        <f t="shared" si="26"/>
        <v>398.6318229199387</v>
      </c>
      <c r="AU126" s="2">
        <v>12.087</v>
      </c>
      <c r="AV126" t="str">
        <f t="shared" si="27"/>
        <v>C</v>
      </c>
      <c r="AZ126" s="1">
        <v>2452398.63182292</v>
      </c>
      <c r="BA126">
        <v>12.001999999999999</v>
      </c>
      <c r="BB126">
        <v>12.129000000000001</v>
      </c>
      <c r="BC126">
        <v>12.043</v>
      </c>
      <c r="BD126">
        <v>12.174000000000001</v>
      </c>
      <c r="BE126" s="30">
        <f t="shared" si="20"/>
        <v>12.087</v>
      </c>
    </row>
    <row r="127" spans="1:57" ht="12.75">
      <c r="A127" t="s">
        <v>281</v>
      </c>
      <c r="B127" t="s">
        <v>59</v>
      </c>
      <c r="C127" t="s">
        <v>282</v>
      </c>
      <c r="D127">
        <v>15</v>
      </c>
      <c r="E127">
        <v>118033.6</v>
      </c>
      <c r="F127">
        <v>217.3</v>
      </c>
      <c r="G127">
        <v>74916.7</v>
      </c>
      <c r="H127">
        <v>0.494</v>
      </c>
      <c r="I127">
        <v>52486.6</v>
      </c>
      <c r="J127">
        <v>0.88</v>
      </c>
      <c r="K127">
        <v>2452398.63227431</v>
      </c>
      <c r="L127" s="2">
        <f t="shared" si="14"/>
        <v>0.6322743101045489</v>
      </c>
      <c r="N127" s="2">
        <f t="shared" si="15"/>
        <v>0.494</v>
      </c>
      <c r="O127" s="1">
        <f t="shared" si="16"/>
        <v>2452398.63227431</v>
      </c>
      <c r="P127" s="2">
        <f t="shared" si="17"/>
        <v>0.494</v>
      </c>
      <c r="Q127" s="1">
        <f t="shared" si="18"/>
        <v>398.63227431010455</v>
      </c>
      <c r="R127" s="2">
        <f t="shared" si="19"/>
        <v>0.494</v>
      </c>
      <c r="AI127" s="1">
        <f t="shared" si="21"/>
        <v>2452398.63227431</v>
      </c>
      <c r="AJ127" s="2">
        <v>12.07975</v>
      </c>
      <c r="AN127" t="str">
        <f t="shared" si="22"/>
        <v>GEMPQ</v>
      </c>
      <c r="AO127" t="str">
        <f t="shared" si="23"/>
        <v>020504.13218</v>
      </c>
      <c r="AP127" s="2">
        <v>12.07975</v>
      </c>
      <c r="AQ127" s="2" t="str">
        <f t="shared" si="24"/>
        <v>C</v>
      </c>
      <c r="AR127" t="str">
        <f t="shared" si="25"/>
        <v>DRS</v>
      </c>
      <c r="AT127">
        <f t="shared" si="26"/>
        <v>398.63227431010455</v>
      </c>
      <c r="AU127" s="2">
        <v>12.07975</v>
      </c>
      <c r="AV127" t="str">
        <f t="shared" si="27"/>
        <v>C</v>
      </c>
      <c r="AZ127" s="1">
        <v>2452398.63227431</v>
      </c>
      <c r="BA127">
        <v>11.994</v>
      </c>
      <c r="BB127">
        <v>12.124</v>
      </c>
      <c r="BC127">
        <v>12.044</v>
      </c>
      <c r="BD127">
        <v>12.157</v>
      </c>
      <c r="BE127" s="30">
        <f t="shared" si="20"/>
        <v>12.07975</v>
      </c>
    </row>
    <row r="128" spans="1:57" ht="12.75">
      <c r="A128" t="s">
        <v>283</v>
      </c>
      <c r="B128" t="s">
        <v>59</v>
      </c>
      <c r="C128" t="s">
        <v>284</v>
      </c>
      <c r="D128">
        <v>15</v>
      </c>
      <c r="E128">
        <v>118251.1</v>
      </c>
      <c r="F128">
        <v>223.7</v>
      </c>
      <c r="G128">
        <v>73433</v>
      </c>
      <c r="H128">
        <v>0.517</v>
      </c>
      <c r="I128">
        <v>51851.8</v>
      </c>
      <c r="J128">
        <v>0.895</v>
      </c>
      <c r="K128">
        <v>2452398.63274884</v>
      </c>
      <c r="L128" s="2">
        <f t="shared" si="14"/>
        <v>0.6327488399110734</v>
      </c>
      <c r="N128" s="2">
        <f t="shared" si="15"/>
        <v>0.517</v>
      </c>
      <c r="O128" s="1">
        <f t="shared" si="16"/>
        <v>2452398.63274884</v>
      </c>
      <c r="P128" s="2">
        <f t="shared" si="17"/>
        <v>0.517</v>
      </c>
      <c r="Q128" s="1">
        <f t="shared" si="18"/>
        <v>398.6327488399111</v>
      </c>
      <c r="R128" s="2">
        <f t="shared" si="19"/>
        <v>0.517</v>
      </c>
      <c r="AI128" s="1">
        <f t="shared" si="21"/>
        <v>2452398.63274884</v>
      </c>
      <c r="AJ128" s="2">
        <v>12.10375</v>
      </c>
      <c r="AN128" t="str">
        <f t="shared" si="22"/>
        <v>GEMPQ</v>
      </c>
      <c r="AO128" t="str">
        <f t="shared" si="23"/>
        <v>020504.13266</v>
      </c>
      <c r="AP128" s="2">
        <v>12.10375</v>
      </c>
      <c r="AQ128" s="2" t="str">
        <f t="shared" si="24"/>
        <v>C</v>
      </c>
      <c r="AR128" t="str">
        <f t="shared" si="25"/>
        <v>DRS</v>
      </c>
      <c r="AT128">
        <f t="shared" si="26"/>
        <v>398.6327488399111</v>
      </c>
      <c r="AU128" s="2">
        <v>12.10375</v>
      </c>
      <c r="AV128" t="str">
        <f t="shared" si="27"/>
        <v>C</v>
      </c>
      <c r="AZ128" s="1">
        <v>2452398.63274884</v>
      </c>
      <c r="BA128">
        <v>12.025</v>
      </c>
      <c r="BB128">
        <v>12.147</v>
      </c>
      <c r="BC128">
        <v>12.052</v>
      </c>
      <c r="BD128">
        <v>12.191</v>
      </c>
      <c r="BE128" s="30">
        <f t="shared" si="20"/>
        <v>12.103750000000002</v>
      </c>
    </row>
    <row r="129" spans="1:57" ht="12.75">
      <c r="A129" t="s">
        <v>285</v>
      </c>
      <c r="B129" t="s">
        <v>59</v>
      </c>
      <c r="C129" t="s">
        <v>286</v>
      </c>
      <c r="D129">
        <v>15</v>
      </c>
      <c r="E129">
        <v>118186.1</v>
      </c>
      <c r="F129">
        <v>214.1</v>
      </c>
      <c r="G129">
        <v>76012.5</v>
      </c>
      <c r="H129">
        <v>0.479</v>
      </c>
      <c r="I129">
        <v>52168.2</v>
      </c>
      <c r="J129">
        <v>0.888</v>
      </c>
      <c r="K129">
        <v>2452398.63321181</v>
      </c>
      <c r="L129" s="2">
        <f t="shared" si="14"/>
        <v>0.6332118101418018</v>
      </c>
      <c r="N129" s="2">
        <f t="shared" si="15"/>
        <v>0.479</v>
      </c>
      <c r="O129" s="1">
        <f t="shared" si="16"/>
        <v>2452398.63321181</v>
      </c>
      <c r="P129" s="2">
        <f t="shared" si="17"/>
        <v>0.479</v>
      </c>
      <c r="Q129" s="1">
        <f t="shared" si="18"/>
        <v>398.6332118101418</v>
      </c>
      <c r="R129" s="2">
        <f t="shared" si="19"/>
        <v>0.479</v>
      </c>
      <c r="AI129" s="1">
        <f t="shared" si="21"/>
        <v>2452398.63321181</v>
      </c>
      <c r="AJ129" s="2">
        <v>12.06775</v>
      </c>
      <c r="AN129" t="str">
        <f t="shared" si="22"/>
        <v>GEMPQ</v>
      </c>
      <c r="AO129" t="str">
        <f t="shared" si="23"/>
        <v>020504.13312</v>
      </c>
      <c r="AP129" s="2">
        <v>12.06775</v>
      </c>
      <c r="AQ129" s="2" t="str">
        <f t="shared" si="24"/>
        <v>C</v>
      </c>
      <c r="AR129" t="str">
        <f t="shared" si="25"/>
        <v>DRS</v>
      </c>
      <c r="AT129">
        <f t="shared" si="26"/>
        <v>398.6332118101418</v>
      </c>
      <c r="AU129" s="2">
        <v>12.06775</v>
      </c>
      <c r="AV129" t="str">
        <f t="shared" si="27"/>
        <v>C</v>
      </c>
      <c r="AZ129" s="1">
        <v>2452398.63321181</v>
      </c>
      <c r="BA129">
        <v>11.994</v>
      </c>
      <c r="BB129">
        <v>12.109</v>
      </c>
      <c r="BC129">
        <v>12.020999999999999</v>
      </c>
      <c r="BD129">
        <v>12.147</v>
      </c>
      <c r="BE129" s="30">
        <f t="shared" si="20"/>
        <v>12.06775</v>
      </c>
    </row>
    <row r="130" spans="1:57" ht="12.75">
      <c r="A130" t="s">
        <v>287</v>
      </c>
      <c r="B130" t="s">
        <v>59</v>
      </c>
      <c r="C130" t="s">
        <v>288</v>
      </c>
      <c r="D130">
        <v>15</v>
      </c>
      <c r="E130">
        <v>119161</v>
      </c>
      <c r="F130">
        <v>210.9</v>
      </c>
      <c r="G130">
        <v>78102.3</v>
      </c>
      <c r="H130">
        <v>0.459</v>
      </c>
      <c r="I130">
        <v>51337.6</v>
      </c>
      <c r="J130">
        <v>0.914</v>
      </c>
      <c r="K130">
        <v>2452398.63368634</v>
      </c>
      <c r="L130" s="2">
        <f t="shared" si="14"/>
        <v>0.6336863399483263</v>
      </c>
      <c r="N130" s="2">
        <f t="shared" si="15"/>
        <v>0.459</v>
      </c>
      <c r="O130" s="1">
        <f t="shared" si="16"/>
        <v>2452398.63368634</v>
      </c>
      <c r="P130" s="2">
        <f t="shared" si="17"/>
        <v>0.459</v>
      </c>
      <c r="Q130" s="1">
        <f t="shared" si="18"/>
        <v>398.6336863399483</v>
      </c>
      <c r="R130" s="2">
        <f t="shared" si="19"/>
        <v>0.459</v>
      </c>
      <c r="AI130" s="1">
        <f t="shared" si="21"/>
        <v>2452398.63368634</v>
      </c>
      <c r="AJ130" s="2">
        <v>12.038</v>
      </c>
      <c r="AN130" t="str">
        <f t="shared" si="22"/>
        <v>GEMPQ</v>
      </c>
      <c r="AO130" t="str">
        <f t="shared" si="23"/>
        <v>020504.13359</v>
      </c>
      <c r="AP130" s="2">
        <v>12.038</v>
      </c>
      <c r="AQ130" s="2" t="str">
        <f t="shared" si="24"/>
        <v>C</v>
      </c>
      <c r="AR130" t="str">
        <f t="shared" si="25"/>
        <v>DRS</v>
      </c>
      <c r="AT130">
        <f t="shared" si="26"/>
        <v>398.6336863399483</v>
      </c>
      <c r="AU130" s="2">
        <v>12.038</v>
      </c>
      <c r="AV130" t="str">
        <f t="shared" si="27"/>
        <v>C</v>
      </c>
      <c r="AZ130" s="1">
        <v>2452398.63368634</v>
      </c>
      <c r="BA130">
        <v>11.961</v>
      </c>
      <c r="BB130">
        <v>12.089</v>
      </c>
      <c r="BC130">
        <v>11.974</v>
      </c>
      <c r="BD130">
        <v>12.128</v>
      </c>
      <c r="BE130" s="30">
        <f t="shared" si="20"/>
        <v>12.038</v>
      </c>
    </row>
    <row r="131" spans="1:57" ht="12.75">
      <c r="A131" t="s">
        <v>289</v>
      </c>
      <c r="B131" t="s">
        <v>59</v>
      </c>
      <c r="C131" t="s">
        <v>290</v>
      </c>
      <c r="D131">
        <v>15</v>
      </c>
      <c r="E131">
        <v>118857.7</v>
      </c>
      <c r="F131">
        <v>208.7</v>
      </c>
      <c r="G131">
        <v>80637.8</v>
      </c>
      <c r="H131">
        <v>0.421</v>
      </c>
      <c r="I131">
        <v>52583.6</v>
      </c>
      <c r="J131">
        <v>0.885</v>
      </c>
      <c r="K131">
        <v>2452398.63413773</v>
      </c>
      <c r="L131" s="2">
        <f t="shared" si="14"/>
        <v>0.634137730114162</v>
      </c>
      <c r="N131" s="2">
        <f t="shared" si="15"/>
        <v>0.421</v>
      </c>
      <c r="O131" s="1">
        <f t="shared" si="16"/>
        <v>2452398.63413773</v>
      </c>
      <c r="P131" s="2">
        <f t="shared" si="17"/>
        <v>0.421</v>
      </c>
      <c r="Q131" s="1">
        <f t="shared" si="18"/>
        <v>398.63413773011416</v>
      </c>
      <c r="R131" s="2">
        <f t="shared" si="19"/>
        <v>0.421</v>
      </c>
      <c r="AI131" s="1">
        <f t="shared" si="21"/>
        <v>2452398.63413773</v>
      </c>
      <c r="AJ131" s="2">
        <v>12.007249999999999</v>
      </c>
      <c r="AN131" t="str">
        <f t="shared" si="22"/>
        <v>GEMPQ</v>
      </c>
      <c r="AO131" t="str">
        <f t="shared" si="23"/>
        <v>020504.13405</v>
      </c>
      <c r="AP131" s="2">
        <v>12.007249999999999</v>
      </c>
      <c r="AQ131" s="2" t="str">
        <f t="shared" si="24"/>
        <v>C</v>
      </c>
      <c r="AR131" t="str">
        <f t="shared" si="25"/>
        <v>DRS</v>
      </c>
      <c r="AT131">
        <f t="shared" si="26"/>
        <v>398.63413773011416</v>
      </c>
      <c r="AU131" s="2">
        <v>12.007249999999999</v>
      </c>
      <c r="AV131" t="str">
        <f t="shared" si="27"/>
        <v>C</v>
      </c>
      <c r="AZ131" s="1">
        <v>2452398.63413773</v>
      </c>
      <c r="BA131">
        <v>11.936</v>
      </c>
      <c r="BB131">
        <v>12.051</v>
      </c>
      <c r="BC131">
        <v>11.965</v>
      </c>
      <c r="BD131">
        <v>12.077</v>
      </c>
      <c r="BE131" s="30">
        <f t="shared" si="20"/>
        <v>12.007249999999999</v>
      </c>
    </row>
    <row r="132" spans="1:57" ht="12.75">
      <c r="A132" t="s">
        <v>291</v>
      </c>
      <c r="B132" t="s">
        <v>59</v>
      </c>
      <c r="C132" t="s">
        <v>292</v>
      </c>
      <c r="D132">
        <v>15</v>
      </c>
      <c r="E132">
        <v>118741.2</v>
      </c>
      <c r="F132">
        <v>210.7</v>
      </c>
      <c r="G132">
        <v>79439</v>
      </c>
      <c r="H132">
        <v>0.436</v>
      </c>
      <c r="I132">
        <v>53099.8</v>
      </c>
      <c r="J132">
        <v>0.874</v>
      </c>
      <c r="K132">
        <v>2452398.63460069</v>
      </c>
      <c r="L132" s="2">
        <f t="shared" si="14"/>
        <v>0.634600690100342</v>
      </c>
      <c r="N132" s="2">
        <f t="shared" si="15"/>
        <v>0.436</v>
      </c>
      <c r="O132" s="1">
        <f t="shared" si="16"/>
        <v>2452398.63460069</v>
      </c>
      <c r="P132" s="2">
        <f t="shared" si="17"/>
        <v>0.436</v>
      </c>
      <c r="Q132" s="1">
        <f t="shared" si="18"/>
        <v>398.63460069010034</v>
      </c>
      <c r="R132" s="2">
        <f t="shared" si="19"/>
        <v>0.436</v>
      </c>
      <c r="AI132" s="1">
        <f t="shared" si="21"/>
        <v>2452398.63460069</v>
      </c>
      <c r="AJ132" s="2">
        <v>12.0265</v>
      </c>
      <c r="AN132" t="str">
        <f t="shared" si="22"/>
        <v>GEMPQ</v>
      </c>
      <c r="AO132" t="str">
        <f t="shared" si="23"/>
        <v>020504.13451</v>
      </c>
      <c r="AP132" s="2">
        <v>12.0265</v>
      </c>
      <c r="AQ132" s="2" t="str">
        <f t="shared" si="24"/>
        <v>C</v>
      </c>
      <c r="AR132" t="str">
        <f t="shared" si="25"/>
        <v>DRS</v>
      </c>
      <c r="AT132">
        <f t="shared" si="26"/>
        <v>398.63460069010034</v>
      </c>
      <c r="AU132" s="2">
        <v>12.0265</v>
      </c>
      <c r="AV132" t="str">
        <f t="shared" si="27"/>
        <v>C</v>
      </c>
      <c r="AZ132" s="1">
        <v>2452398.63460069</v>
      </c>
      <c r="BA132">
        <v>11.943</v>
      </c>
      <c r="BB132">
        <v>12.066</v>
      </c>
      <c r="BC132">
        <v>11.993</v>
      </c>
      <c r="BD132">
        <v>12.104000000000001</v>
      </c>
      <c r="BE132" s="30">
        <f t="shared" si="20"/>
        <v>12.0265</v>
      </c>
    </row>
    <row r="133" spans="1:57" ht="12.75">
      <c r="A133" t="s">
        <v>293</v>
      </c>
      <c r="B133" t="s">
        <v>59</v>
      </c>
      <c r="C133" t="s">
        <v>294</v>
      </c>
      <c r="D133">
        <v>15</v>
      </c>
      <c r="E133">
        <v>119268.3</v>
      </c>
      <c r="F133">
        <v>209.5</v>
      </c>
      <c r="G133">
        <v>80046.7</v>
      </c>
      <c r="H133">
        <v>0.433</v>
      </c>
      <c r="I133">
        <v>52798.7</v>
      </c>
      <c r="J133">
        <v>0.885</v>
      </c>
      <c r="K133">
        <v>2452398.63507523</v>
      </c>
      <c r="L133" s="2">
        <f t="shared" si="14"/>
        <v>0.6350752301514149</v>
      </c>
      <c r="N133" s="2">
        <f t="shared" si="15"/>
        <v>0.433</v>
      </c>
      <c r="O133" s="1">
        <f t="shared" si="16"/>
        <v>2452398.63507523</v>
      </c>
      <c r="P133" s="2">
        <f t="shared" si="17"/>
        <v>0.433</v>
      </c>
      <c r="Q133" s="1">
        <f t="shared" si="18"/>
        <v>398.6350752301514</v>
      </c>
      <c r="R133" s="2">
        <f t="shared" si="19"/>
        <v>0.433</v>
      </c>
      <c r="AI133" s="1">
        <f t="shared" si="21"/>
        <v>2452398.63507523</v>
      </c>
      <c r="AJ133" s="2">
        <v>12.014750000000001</v>
      </c>
      <c r="AN133" t="str">
        <f t="shared" si="22"/>
        <v>GEMPQ</v>
      </c>
      <c r="AO133" t="str">
        <f t="shared" si="23"/>
        <v>020504.13498</v>
      </c>
      <c r="AP133" s="2">
        <v>12.014750000000001</v>
      </c>
      <c r="AQ133" s="2" t="str">
        <f t="shared" si="24"/>
        <v>C</v>
      </c>
      <c r="AR133" t="str">
        <f t="shared" si="25"/>
        <v>DRS</v>
      </c>
      <c r="AT133">
        <f t="shared" si="26"/>
        <v>398.6350752301514</v>
      </c>
      <c r="AU133" s="2">
        <v>12.014750000000001</v>
      </c>
      <c r="AV133" t="str">
        <f t="shared" si="27"/>
        <v>C</v>
      </c>
      <c r="AZ133" s="1">
        <v>2452398.63507523</v>
      </c>
      <c r="BA133">
        <v>11.933</v>
      </c>
      <c r="BB133">
        <v>12.063</v>
      </c>
      <c r="BC133">
        <v>11.978</v>
      </c>
      <c r="BD133">
        <v>12.085</v>
      </c>
      <c r="BE133" s="30">
        <f t="shared" si="20"/>
        <v>12.014750000000001</v>
      </c>
    </row>
    <row r="134" spans="1:57" ht="12.75">
      <c r="A134" t="s">
        <v>295</v>
      </c>
      <c r="B134" t="s">
        <v>59</v>
      </c>
      <c r="C134" t="s">
        <v>296</v>
      </c>
      <c r="D134">
        <v>15</v>
      </c>
      <c r="E134">
        <v>119887.1</v>
      </c>
      <c r="F134">
        <v>210.5</v>
      </c>
      <c r="G134">
        <v>80916.7</v>
      </c>
      <c r="H134">
        <v>0.427</v>
      </c>
      <c r="I134">
        <v>53425</v>
      </c>
      <c r="J134">
        <v>0.878</v>
      </c>
      <c r="K134">
        <v>2452398.63551505</v>
      </c>
      <c r="L134" s="2">
        <f t="shared" si="14"/>
        <v>0.6355150500312448</v>
      </c>
      <c r="N134" s="2">
        <f t="shared" si="15"/>
        <v>0.427</v>
      </c>
      <c r="O134" s="1">
        <f t="shared" si="16"/>
        <v>2452398.63551505</v>
      </c>
      <c r="P134" s="2">
        <f t="shared" si="17"/>
        <v>0.427</v>
      </c>
      <c r="Q134" s="1">
        <f t="shared" si="18"/>
        <v>398.63551505003124</v>
      </c>
      <c r="R134" s="2">
        <f t="shared" si="19"/>
        <v>0.427</v>
      </c>
      <c r="AI134" s="1">
        <f t="shared" si="21"/>
        <v>2452398.63551505</v>
      </c>
      <c r="AJ134" s="2">
        <v>12.007750000000001</v>
      </c>
      <c r="AN134" t="str">
        <f t="shared" si="22"/>
        <v>GEMPQ</v>
      </c>
      <c r="AO134" t="str">
        <f t="shared" si="23"/>
        <v>020504.13542</v>
      </c>
      <c r="AP134" s="2">
        <v>12.007750000000001</v>
      </c>
      <c r="AQ134" s="2" t="str">
        <f t="shared" si="24"/>
        <v>C</v>
      </c>
      <c r="AR134" t="str">
        <f t="shared" si="25"/>
        <v>DRS</v>
      </c>
      <c r="AT134">
        <f t="shared" si="26"/>
        <v>398.63551505003124</v>
      </c>
      <c r="AU134" s="2">
        <v>12.007750000000001</v>
      </c>
      <c r="AV134" t="str">
        <f t="shared" si="27"/>
        <v>C</v>
      </c>
      <c r="AZ134" s="1">
        <v>2452398.63551505</v>
      </c>
      <c r="BA134">
        <v>11.914</v>
      </c>
      <c r="BB134">
        <v>12.057</v>
      </c>
      <c r="BC134">
        <v>11.979</v>
      </c>
      <c r="BD134">
        <v>12.081000000000001</v>
      </c>
      <c r="BE134" s="30">
        <f t="shared" si="20"/>
        <v>12.007750000000001</v>
      </c>
    </row>
    <row r="135" spans="1:57" ht="12.75">
      <c r="A135" t="s">
        <v>297</v>
      </c>
      <c r="B135" t="s">
        <v>59</v>
      </c>
      <c r="C135" t="s">
        <v>298</v>
      </c>
      <c r="D135">
        <v>15</v>
      </c>
      <c r="E135">
        <v>119833.7</v>
      </c>
      <c r="F135">
        <v>209.3</v>
      </c>
      <c r="G135">
        <v>83727.7</v>
      </c>
      <c r="H135">
        <v>0.389</v>
      </c>
      <c r="I135">
        <v>53190.4</v>
      </c>
      <c r="J135">
        <v>0.882</v>
      </c>
      <c r="K135">
        <v>2452398.63597801</v>
      </c>
      <c r="L135" s="2">
        <f t="shared" si="14"/>
        <v>0.6359780100174248</v>
      </c>
      <c r="N135" s="2">
        <f t="shared" si="15"/>
        <v>0.389</v>
      </c>
      <c r="O135" s="1">
        <f t="shared" si="16"/>
        <v>2452398.63597801</v>
      </c>
      <c r="P135" s="2">
        <f t="shared" si="17"/>
        <v>0.389</v>
      </c>
      <c r="Q135" s="1">
        <f t="shared" si="18"/>
        <v>398.6359780100174</v>
      </c>
      <c r="R135" s="2">
        <f t="shared" si="19"/>
        <v>0.389</v>
      </c>
      <c r="AI135" s="1">
        <f t="shared" si="21"/>
        <v>2452398.63597801</v>
      </c>
      <c r="AJ135" s="2">
        <v>11.97625</v>
      </c>
      <c r="AN135" t="str">
        <f t="shared" si="22"/>
        <v>GEMPQ</v>
      </c>
      <c r="AO135" t="str">
        <f t="shared" si="23"/>
        <v>020504.13589</v>
      </c>
      <c r="AP135" s="2">
        <v>11.97625</v>
      </c>
      <c r="AQ135" s="2" t="str">
        <f t="shared" si="24"/>
        <v>C</v>
      </c>
      <c r="AR135" t="str">
        <f t="shared" si="25"/>
        <v>DRS</v>
      </c>
      <c r="AT135">
        <f t="shared" si="26"/>
        <v>398.6359780100174</v>
      </c>
      <c r="AU135" s="2">
        <v>11.97625</v>
      </c>
      <c r="AV135" t="str">
        <f t="shared" si="27"/>
        <v>C</v>
      </c>
      <c r="AZ135" s="1">
        <v>2452398.63597801</v>
      </c>
      <c r="BA135">
        <v>11.908</v>
      </c>
      <c r="BB135">
        <v>12.019</v>
      </c>
      <c r="BC135">
        <v>11.937</v>
      </c>
      <c r="BD135">
        <v>12.041</v>
      </c>
      <c r="BE135" s="30">
        <f t="shared" si="20"/>
        <v>11.97625</v>
      </c>
    </row>
    <row r="136" spans="1:57" ht="12.75">
      <c r="A136" t="s">
        <v>299</v>
      </c>
      <c r="B136" t="s">
        <v>59</v>
      </c>
      <c r="C136" t="s">
        <v>300</v>
      </c>
      <c r="D136">
        <v>15</v>
      </c>
      <c r="E136">
        <v>119794.8</v>
      </c>
      <c r="F136">
        <v>207.7</v>
      </c>
      <c r="G136">
        <v>82852.7</v>
      </c>
      <c r="H136">
        <v>0.4</v>
      </c>
      <c r="I136">
        <v>52542.5</v>
      </c>
      <c r="J136">
        <v>0.895</v>
      </c>
      <c r="K136">
        <v>2452398.63645255</v>
      </c>
      <c r="L136" s="2">
        <f t="shared" si="14"/>
        <v>0.6364525500684977</v>
      </c>
      <c r="N136" s="2">
        <f t="shared" si="15"/>
        <v>0.4</v>
      </c>
      <c r="O136" s="1">
        <f t="shared" si="16"/>
        <v>2452398.63645255</v>
      </c>
      <c r="P136" s="2">
        <f t="shared" si="17"/>
        <v>0.4</v>
      </c>
      <c r="Q136" s="1">
        <f t="shared" si="18"/>
        <v>398.6364525500685</v>
      </c>
      <c r="R136" s="2">
        <f t="shared" si="19"/>
        <v>0.4</v>
      </c>
      <c r="AI136" s="1">
        <f t="shared" si="21"/>
        <v>2452398.63645255</v>
      </c>
      <c r="AJ136" s="2">
        <v>11.9815</v>
      </c>
      <c r="AN136" t="str">
        <f t="shared" si="22"/>
        <v>GEMPQ</v>
      </c>
      <c r="AO136" t="str">
        <f t="shared" si="23"/>
        <v>020504.13636</v>
      </c>
      <c r="AP136" s="2">
        <v>11.9815</v>
      </c>
      <c r="AQ136" s="2" t="str">
        <f t="shared" si="24"/>
        <v>C</v>
      </c>
      <c r="AR136" t="str">
        <f t="shared" si="25"/>
        <v>DRS</v>
      </c>
      <c r="AT136">
        <f t="shared" si="26"/>
        <v>398.6364525500685</v>
      </c>
      <c r="AU136" s="2">
        <v>11.9815</v>
      </c>
      <c r="AV136" t="str">
        <f t="shared" si="27"/>
        <v>C</v>
      </c>
      <c r="AZ136" s="1">
        <v>2452398.63645255</v>
      </c>
      <c r="BA136">
        <v>11.902</v>
      </c>
      <c r="BB136">
        <v>12.03</v>
      </c>
      <c r="BC136">
        <v>11.935</v>
      </c>
      <c r="BD136">
        <v>12.059000000000001</v>
      </c>
      <c r="BE136" s="30">
        <f t="shared" si="20"/>
        <v>11.9815</v>
      </c>
    </row>
    <row r="137" spans="1:57" ht="12.75">
      <c r="A137" t="s">
        <v>301</v>
      </c>
      <c r="B137" t="s">
        <v>59</v>
      </c>
      <c r="C137" t="s">
        <v>302</v>
      </c>
      <c r="D137">
        <v>15</v>
      </c>
      <c r="E137">
        <v>119701.3</v>
      </c>
      <c r="F137">
        <v>207.1</v>
      </c>
      <c r="G137">
        <v>80613.3</v>
      </c>
      <c r="H137">
        <v>0.429</v>
      </c>
      <c r="I137">
        <v>52216.7</v>
      </c>
      <c r="J137">
        <v>0.901</v>
      </c>
      <c r="K137">
        <v>2452398.63692708</v>
      </c>
      <c r="L137" s="2">
        <f t="shared" si="14"/>
        <v>0.6369270798750222</v>
      </c>
      <c r="N137" s="2">
        <f t="shared" si="15"/>
        <v>0.429</v>
      </c>
      <c r="O137" s="1">
        <f t="shared" si="16"/>
        <v>2452398.63692708</v>
      </c>
      <c r="P137" s="2">
        <f t="shared" si="17"/>
        <v>0.429</v>
      </c>
      <c r="Q137" s="1">
        <f t="shared" si="18"/>
        <v>398.636927079875</v>
      </c>
      <c r="R137" s="2">
        <f t="shared" si="19"/>
        <v>0.429</v>
      </c>
      <c r="AI137" s="1">
        <f t="shared" si="21"/>
        <v>2452398.63692708</v>
      </c>
      <c r="AJ137" s="2">
        <v>12.01025</v>
      </c>
      <c r="AN137" t="str">
        <f t="shared" si="22"/>
        <v>GEMPQ</v>
      </c>
      <c r="AO137" t="str">
        <f t="shared" si="23"/>
        <v>020504.13684</v>
      </c>
      <c r="AP137" s="2">
        <v>12.01025</v>
      </c>
      <c r="AQ137" s="2" t="str">
        <f t="shared" si="24"/>
        <v>C</v>
      </c>
      <c r="AR137" t="str">
        <f t="shared" si="25"/>
        <v>DRS</v>
      </c>
      <c r="AT137">
        <f t="shared" si="26"/>
        <v>398.636927079875</v>
      </c>
      <c r="AU137" s="2">
        <v>12.01025</v>
      </c>
      <c r="AV137" t="str">
        <f t="shared" si="27"/>
        <v>C</v>
      </c>
      <c r="AZ137" s="1">
        <v>2452398.63692708</v>
      </c>
      <c r="BA137">
        <v>11.93</v>
      </c>
      <c r="BB137">
        <v>12.059000000000001</v>
      </c>
      <c r="BC137">
        <v>11.959</v>
      </c>
      <c r="BD137">
        <v>12.093</v>
      </c>
      <c r="BE137" s="30">
        <f t="shared" si="20"/>
        <v>12.01025</v>
      </c>
    </row>
    <row r="138" spans="1:57" ht="12.75">
      <c r="A138" t="s">
        <v>303</v>
      </c>
      <c r="B138" t="s">
        <v>59</v>
      </c>
      <c r="C138" t="s">
        <v>304</v>
      </c>
      <c r="D138">
        <v>15</v>
      </c>
      <c r="E138">
        <v>119741.7</v>
      </c>
      <c r="F138">
        <v>206.4</v>
      </c>
      <c r="G138">
        <v>80462.1</v>
      </c>
      <c r="H138">
        <v>0.432</v>
      </c>
      <c r="I138">
        <v>53221.9</v>
      </c>
      <c r="J138">
        <v>0.88</v>
      </c>
      <c r="K138">
        <v>2452398.63739005</v>
      </c>
      <c r="L138" s="2">
        <f t="shared" si="14"/>
        <v>0.6373900501057506</v>
      </c>
      <c r="N138" s="2">
        <f t="shared" si="15"/>
        <v>0.432</v>
      </c>
      <c r="O138" s="1">
        <f t="shared" si="16"/>
        <v>2452398.63739005</v>
      </c>
      <c r="P138" s="2">
        <f t="shared" si="17"/>
        <v>0.432</v>
      </c>
      <c r="Q138" s="1">
        <f t="shared" si="18"/>
        <v>398.63739005010575</v>
      </c>
      <c r="R138" s="2">
        <f t="shared" si="19"/>
        <v>0.432</v>
      </c>
      <c r="AI138" s="1">
        <f t="shared" si="21"/>
        <v>2452398.63739005</v>
      </c>
      <c r="AJ138" s="2">
        <v>12.0235</v>
      </c>
      <c r="AN138" t="str">
        <f t="shared" si="22"/>
        <v>GEMPQ</v>
      </c>
      <c r="AO138" t="str">
        <f t="shared" si="23"/>
        <v>020504.13730</v>
      </c>
      <c r="AP138" s="2">
        <v>12.0235</v>
      </c>
      <c r="AQ138" s="2" t="str">
        <f t="shared" si="24"/>
        <v>C</v>
      </c>
      <c r="AR138" t="str">
        <f t="shared" si="25"/>
        <v>DRS</v>
      </c>
      <c r="AT138">
        <f t="shared" si="26"/>
        <v>398.63739005010575</v>
      </c>
      <c r="AU138" s="2">
        <v>12.0235</v>
      </c>
      <c r="AV138" t="str">
        <f t="shared" si="27"/>
        <v>C</v>
      </c>
      <c r="AZ138" s="1">
        <v>2452398.63739005</v>
      </c>
      <c r="BA138">
        <v>11.95</v>
      </c>
      <c r="BB138">
        <v>12.062000000000001</v>
      </c>
      <c r="BC138">
        <v>11.981</v>
      </c>
      <c r="BD138">
        <v>12.101</v>
      </c>
      <c r="BE138" s="30">
        <f t="shared" si="20"/>
        <v>12.0235</v>
      </c>
    </row>
    <row r="139" spans="1:57" ht="12.75">
      <c r="A139" t="s">
        <v>305</v>
      </c>
      <c r="B139" t="s">
        <v>59</v>
      </c>
      <c r="C139" t="s">
        <v>306</v>
      </c>
      <c r="D139">
        <v>15</v>
      </c>
      <c r="E139">
        <v>119139.8</v>
      </c>
      <c r="F139">
        <v>205.7</v>
      </c>
      <c r="G139">
        <v>78430.2</v>
      </c>
      <c r="H139">
        <v>0.454</v>
      </c>
      <c r="I139">
        <v>53137.6</v>
      </c>
      <c r="J139">
        <v>0.877</v>
      </c>
      <c r="K139">
        <v>2452398.63785301</v>
      </c>
      <c r="L139" s="2">
        <f t="shared" si="14"/>
        <v>0.6378530100919306</v>
      </c>
      <c r="N139" s="2">
        <f t="shared" si="15"/>
        <v>0.454</v>
      </c>
      <c r="O139" s="1">
        <f t="shared" si="16"/>
        <v>2452398.63785301</v>
      </c>
      <c r="P139" s="2">
        <f t="shared" si="17"/>
        <v>0.454</v>
      </c>
      <c r="Q139" s="1">
        <f t="shared" si="18"/>
        <v>398.63785301009193</v>
      </c>
      <c r="R139" s="2">
        <f t="shared" si="19"/>
        <v>0.454</v>
      </c>
      <c r="AI139" s="1">
        <f t="shared" si="21"/>
        <v>2452398.63785301</v>
      </c>
      <c r="AJ139" s="2">
        <v>12.03825</v>
      </c>
      <c r="AN139" t="str">
        <f t="shared" si="22"/>
        <v>GEMPQ</v>
      </c>
      <c r="AO139" t="str">
        <f t="shared" si="23"/>
        <v>020504.13776</v>
      </c>
      <c r="AP139" s="2">
        <v>12.03825</v>
      </c>
      <c r="AQ139" s="2" t="str">
        <f t="shared" si="24"/>
        <v>C</v>
      </c>
      <c r="AR139" t="str">
        <f t="shared" si="25"/>
        <v>DRS</v>
      </c>
      <c r="AT139">
        <f t="shared" si="26"/>
        <v>398.63785301009193</v>
      </c>
      <c r="AU139" s="2">
        <v>12.03825</v>
      </c>
      <c r="AV139" t="str">
        <f t="shared" si="27"/>
        <v>C</v>
      </c>
      <c r="AZ139" s="1">
        <v>2452398.63785301</v>
      </c>
      <c r="BA139">
        <v>11.943</v>
      </c>
      <c r="BB139">
        <v>12.084000000000001</v>
      </c>
      <c r="BC139">
        <v>12.007</v>
      </c>
      <c r="BD139">
        <v>12.119</v>
      </c>
      <c r="BE139" s="30">
        <f t="shared" si="20"/>
        <v>12.03825</v>
      </c>
    </row>
    <row r="140" spans="1:57" ht="12.75">
      <c r="A140" t="s">
        <v>307</v>
      </c>
      <c r="B140" t="s">
        <v>59</v>
      </c>
      <c r="C140" t="s">
        <v>308</v>
      </c>
      <c r="D140">
        <v>15</v>
      </c>
      <c r="E140">
        <v>119502.1</v>
      </c>
      <c r="F140">
        <v>205.4</v>
      </c>
      <c r="G140">
        <v>78326.5</v>
      </c>
      <c r="H140">
        <v>0.459</v>
      </c>
      <c r="I140">
        <v>53703.4</v>
      </c>
      <c r="J140">
        <v>0.868</v>
      </c>
      <c r="K140">
        <v>2452398.63832755</v>
      </c>
      <c r="L140" s="2">
        <f t="shared" si="14"/>
        <v>0.6383275501430035</v>
      </c>
      <c r="N140" s="2">
        <f t="shared" si="15"/>
        <v>0.459</v>
      </c>
      <c r="O140" s="1">
        <f t="shared" si="16"/>
        <v>2452398.63832755</v>
      </c>
      <c r="P140" s="2">
        <f t="shared" si="17"/>
        <v>0.459</v>
      </c>
      <c r="Q140" s="1">
        <f t="shared" si="18"/>
        <v>398.638327550143</v>
      </c>
      <c r="R140" s="2">
        <f t="shared" si="19"/>
        <v>0.459</v>
      </c>
      <c r="AI140" s="1">
        <f t="shared" si="21"/>
        <v>2452398.63832755</v>
      </c>
      <c r="AJ140" s="2">
        <v>12.053</v>
      </c>
      <c r="AN140" t="str">
        <f t="shared" si="22"/>
        <v>GEMPQ</v>
      </c>
      <c r="AO140" t="str">
        <f t="shared" si="23"/>
        <v>020504.13824</v>
      </c>
      <c r="AP140" s="2">
        <v>12.053</v>
      </c>
      <c r="AQ140" s="2" t="str">
        <f t="shared" si="24"/>
        <v>C</v>
      </c>
      <c r="AR140" t="str">
        <f t="shared" si="25"/>
        <v>DRS</v>
      </c>
      <c r="AT140">
        <f t="shared" si="26"/>
        <v>398.638327550143</v>
      </c>
      <c r="AU140" s="2">
        <v>12.053</v>
      </c>
      <c r="AV140" t="str">
        <f t="shared" si="27"/>
        <v>C</v>
      </c>
      <c r="AZ140" s="1">
        <v>2452398.63832755</v>
      </c>
      <c r="BA140">
        <v>11.981</v>
      </c>
      <c r="BB140">
        <v>12.089</v>
      </c>
      <c r="BC140">
        <v>12.020999999999999</v>
      </c>
      <c r="BD140">
        <v>12.121</v>
      </c>
      <c r="BE140" s="30">
        <f t="shared" si="20"/>
        <v>12.053</v>
      </c>
    </row>
    <row r="141" spans="1:57" ht="12.75">
      <c r="A141" t="s">
        <v>309</v>
      </c>
      <c r="B141" t="s">
        <v>59</v>
      </c>
      <c r="C141" t="s">
        <v>310</v>
      </c>
      <c r="D141">
        <v>15</v>
      </c>
      <c r="E141">
        <v>118940.2</v>
      </c>
      <c r="F141">
        <v>205.6</v>
      </c>
      <c r="G141">
        <v>80858</v>
      </c>
      <c r="H141">
        <v>0.419</v>
      </c>
      <c r="I141">
        <v>52545.7</v>
      </c>
      <c r="J141">
        <v>0.887</v>
      </c>
      <c r="K141">
        <v>2452398.63879051</v>
      </c>
      <c r="L141" s="2">
        <f t="shared" si="14"/>
        <v>0.6387905101291835</v>
      </c>
      <c r="N141" s="2">
        <f t="shared" si="15"/>
        <v>0.419</v>
      </c>
      <c r="O141" s="1">
        <f t="shared" si="16"/>
        <v>2452398.63879051</v>
      </c>
      <c r="P141" s="2">
        <f t="shared" si="17"/>
        <v>0.419</v>
      </c>
      <c r="Q141" s="1">
        <f t="shared" si="18"/>
        <v>398.6387905101292</v>
      </c>
      <c r="R141" s="2">
        <f t="shared" si="19"/>
        <v>0.419</v>
      </c>
      <c r="AI141" s="1">
        <f t="shared" si="21"/>
        <v>2452398.63879051</v>
      </c>
      <c r="AJ141" s="2">
        <v>12.01075</v>
      </c>
      <c r="AN141" t="str">
        <f t="shared" si="22"/>
        <v>GEMPQ</v>
      </c>
      <c r="AO141" t="str">
        <f t="shared" si="23"/>
        <v>020504.13870</v>
      </c>
      <c r="AP141" s="2">
        <v>12.01075</v>
      </c>
      <c r="AQ141" s="2" t="str">
        <f t="shared" si="24"/>
        <v>C</v>
      </c>
      <c r="AR141" t="str">
        <f t="shared" si="25"/>
        <v>DRS</v>
      </c>
      <c r="AT141">
        <f t="shared" si="26"/>
        <v>398.6387905101292</v>
      </c>
      <c r="AU141" s="2">
        <v>12.01075</v>
      </c>
      <c r="AV141" t="str">
        <f t="shared" si="27"/>
        <v>C</v>
      </c>
      <c r="AZ141" s="1">
        <v>2452398.63879051</v>
      </c>
      <c r="BA141">
        <v>11.943</v>
      </c>
      <c r="BB141">
        <v>12.049000000000001</v>
      </c>
      <c r="BC141">
        <v>11.962</v>
      </c>
      <c r="BD141">
        <v>12.089</v>
      </c>
      <c r="BE141" s="30">
        <f t="shared" si="20"/>
        <v>12.01075</v>
      </c>
    </row>
    <row r="142" spans="1:57" ht="12.75">
      <c r="A142" t="s">
        <v>311</v>
      </c>
      <c r="B142" t="s">
        <v>59</v>
      </c>
      <c r="C142" t="s">
        <v>312</v>
      </c>
      <c r="D142">
        <v>15</v>
      </c>
      <c r="E142">
        <v>118297.5</v>
      </c>
      <c r="F142">
        <v>203.9</v>
      </c>
      <c r="G142">
        <v>82622.3</v>
      </c>
      <c r="H142">
        <v>0.39</v>
      </c>
      <c r="I142">
        <v>52393.8</v>
      </c>
      <c r="J142">
        <v>0.884</v>
      </c>
      <c r="K142">
        <v>2452398.6392419</v>
      </c>
      <c r="L142" s="2">
        <f t="shared" si="14"/>
        <v>0.6392418998293579</v>
      </c>
      <c r="N142" s="2">
        <f t="shared" si="15"/>
        <v>0.39</v>
      </c>
      <c r="O142" s="1">
        <f t="shared" si="16"/>
        <v>2452398.6392419</v>
      </c>
      <c r="P142" s="2">
        <f t="shared" si="17"/>
        <v>0.39</v>
      </c>
      <c r="Q142" s="1">
        <f t="shared" si="18"/>
        <v>398.63924189982936</v>
      </c>
      <c r="R142" s="2">
        <f t="shared" si="19"/>
        <v>0.39</v>
      </c>
      <c r="AI142" s="1">
        <f t="shared" si="21"/>
        <v>2452398.6392419</v>
      </c>
      <c r="AJ142" s="2">
        <v>11.9855</v>
      </c>
      <c r="AN142" t="str">
        <f t="shared" si="22"/>
        <v>GEMPQ</v>
      </c>
      <c r="AO142" t="str">
        <f t="shared" si="23"/>
        <v>020504.13915</v>
      </c>
      <c r="AP142" s="2">
        <v>11.9855</v>
      </c>
      <c r="AQ142" s="2" t="str">
        <f t="shared" si="24"/>
        <v>C</v>
      </c>
      <c r="AR142" t="str">
        <f t="shared" si="25"/>
        <v>DRS</v>
      </c>
      <c r="AT142">
        <f t="shared" si="26"/>
        <v>398.63924189982936</v>
      </c>
      <c r="AU142" s="2">
        <v>11.9855</v>
      </c>
      <c r="AV142" t="str">
        <f t="shared" si="27"/>
        <v>C</v>
      </c>
      <c r="AZ142" s="1">
        <v>2452398.6392419</v>
      </c>
      <c r="BA142">
        <v>11.923</v>
      </c>
      <c r="BB142">
        <v>12.02</v>
      </c>
      <c r="BC142">
        <v>11.936</v>
      </c>
      <c r="BD142">
        <v>12.063</v>
      </c>
      <c r="BE142" s="30">
        <f t="shared" si="20"/>
        <v>11.9855</v>
      </c>
    </row>
    <row r="143" spans="1:57" ht="12.75">
      <c r="A143" t="s">
        <v>313</v>
      </c>
      <c r="B143" t="s">
        <v>59</v>
      </c>
      <c r="C143" t="s">
        <v>314</v>
      </c>
      <c r="D143">
        <v>15</v>
      </c>
      <c r="E143">
        <v>119768.8</v>
      </c>
      <c r="F143">
        <v>204.2</v>
      </c>
      <c r="G143">
        <v>88787.4</v>
      </c>
      <c r="H143">
        <v>0.325</v>
      </c>
      <c r="I143">
        <v>53171.2</v>
      </c>
      <c r="J143">
        <v>0.882</v>
      </c>
      <c r="K143">
        <v>2452398.63971644</v>
      </c>
      <c r="L143" s="2">
        <f t="shared" si="14"/>
        <v>0.6397164398804307</v>
      </c>
      <c r="N143" s="2">
        <f t="shared" si="15"/>
        <v>0.325</v>
      </c>
      <c r="O143" s="1">
        <f t="shared" si="16"/>
        <v>2452398.63971644</v>
      </c>
      <c r="P143" s="2">
        <f t="shared" si="17"/>
        <v>0.325</v>
      </c>
      <c r="Q143" s="1">
        <f t="shared" si="18"/>
        <v>398.63971643988043</v>
      </c>
      <c r="R143" s="2">
        <f t="shared" si="19"/>
        <v>0.325</v>
      </c>
      <c r="AI143" s="1">
        <f t="shared" si="21"/>
        <v>2452398.63971644</v>
      </c>
      <c r="AJ143" s="2">
        <v>11.90875</v>
      </c>
      <c r="AN143" t="str">
        <f t="shared" si="22"/>
        <v>GEMPQ</v>
      </c>
      <c r="AO143" t="str">
        <f t="shared" si="23"/>
        <v>020504.13962</v>
      </c>
      <c r="AP143" s="2">
        <v>11.90875</v>
      </c>
      <c r="AQ143" s="2" t="str">
        <f t="shared" si="24"/>
        <v>C</v>
      </c>
      <c r="AR143" t="str">
        <f t="shared" si="25"/>
        <v>DRS</v>
      </c>
      <c r="AT143">
        <f t="shared" si="26"/>
        <v>398.63971643988043</v>
      </c>
      <c r="AU143" s="2">
        <v>11.90875</v>
      </c>
      <c r="AV143" t="str">
        <f t="shared" si="27"/>
        <v>C</v>
      </c>
      <c r="AZ143" s="1">
        <v>2452398.63971644</v>
      </c>
      <c r="BA143">
        <v>11.823</v>
      </c>
      <c r="BB143">
        <v>11.955</v>
      </c>
      <c r="BC143">
        <v>11.873</v>
      </c>
      <c r="BD143">
        <v>11.984</v>
      </c>
      <c r="BE143" s="30">
        <f t="shared" si="20"/>
        <v>11.90875</v>
      </c>
    </row>
    <row r="144" spans="1:57" ht="12.75">
      <c r="A144" t="s">
        <v>315</v>
      </c>
      <c r="B144" t="s">
        <v>59</v>
      </c>
      <c r="C144" t="s">
        <v>316</v>
      </c>
      <c r="D144">
        <v>15</v>
      </c>
      <c r="E144">
        <v>120176.6</v>
      </c>
      <c r="F144">
        <v>203.2</v>
      </c>
      <c r="G144">
        <v>86355.8</v>
      </c>
      <c r="H144">
        <v>0.359</v>
      </c>
      <c r="I144">
        <v>53495.2</v>
      </c>
      <c r="J144">
        <v>0.879</v>
      </c>
      <c r="K144">
        <v>2452398.6401794</v>
      </c>
      <c r="L144" s="2">
        <f t="shared" si="14"/>
        <v>0.6401793998666108</v>
      </c>
      <c r="N144" s="2">
        <f t="shared" si="15"/>
        <v>0.359</v>
      </c>
      <c r="O144" s="1">
        <f t="shared" si="16"/>
        <v>2452398.6401794</v>
      </c>
      <c r="P144" s="2">
        <f t="shared" si="17"/>
        <v>0.359</v>
      </c>
      <c r="Q144" s="1">
        <f t="shared" si="18"/>
        <v>398.6401793998666</v>
      </c>
      <c r="R144" s="2">
        <f t="shared" si="19"/>
        <v>0.359</v>
      </c>
      <c r="AI144" s="1">
        <f t="shared" si="21"/>
        <v>2452398.6401794</v>
      </c>
      <c r="AJ144" s="2">
        <v>11.947249999999999</v>
      </c>
      <c r="AN144" t="str">
        <f t="shared" si="22"/>
        <v>GEMPQ</v>
      </c>
      <c r="AO144" t="str">
        <f t="shared" si="23"/>
        <v>020504.14009</v>
      </c>
      <c r="AP144" s="2">
        <v>11.947249999999999</v>
      </c>
      <c r="AQ144" s="2" t="str">
        <f t="shared" si="24"/>
        <v>C</v>
      </c>
      <c r="AR144" t="str">
        <f t="shared" si="25"/>
        <v>DRS</v>
      </c>
      <c r="AT144">
        <f t="shared" si="26"/>
        <v>398.6401793998666</v>
      </c>
      <c r="AU144" s="2">
        <v>11.947249999999999</v>
      </c>
      <c r="AV144" t="str">
        <f t="shared" si="27"/>
        <v>C</v>
      </c>
      <c r="AZ144" s="1">
        <v>2452398.6401794</v>
      </c>
      <c r="BA144">
        <v>11.865</v>
      </c>
      <c r="BB144">
        <v>11.989</v>
      </c>
      <c r="BC144">
        <v>11.91</v>
      </c>
      <c r="BD144">
        <v>12.025</v>
      </c>
      <c r="BE144" s="30">
        <f t="shared" si="20"/>
        <v>11.947249999999999</v>
      </c>
    </row>
    <row r="145" spans="1:57" ht="12.75">
      <c r="A145" t="s">
        <v>317</v>
      </c>
      <c r="B145" t="s">
        <v>59</v>
      </c>
      <c r="C145" t="s">
        <v>318</v>
      </c>
      <c r="D145">
        <v>15</v>
      </c>
      <c r="E145">
        <v>120024.9</v>
      </c>
      <c r="F145">
        <v>203.5</v>
      </c>
      <c r="G145">
        <v>84929</v>
      </c>
      <c r="H145">
        <v>0.376</v>
      </c>
      <c r="I145">
        <v>53861.3</v>
      </c>
      <c r="J145">
        <v>0.87</v>
      </c>
      <c r="K145">
        <v>2452398.64064236</v>
      </c>
      <c r="L145" s="2">
        <f aca="true" t="shared" si="28" ref="L145:L208">+K145-TRUNC(K145)</f>
        <v>0.6406423598527908</v>
      </c>
      <c r="N145" s="2">
        <f aca="true" t="shared" si="29" ref="N145:N208">+CHOOSE($L$8,($Q$3*H145)+$R$3,($Q$4*H145)+$R$4,($Q$5*H145)+$R$5,($Q$6*H145)+$R$6,H145)</f>
        <v>0.376</v>
      </c>
      <c r="O145" s="1">
        <f aca="true" t="shared" si="30" ref="O145:O208">+K145</f>
        <v>2452398.64064236</v>
      </c>
      <c r="P145" s="2">
        <f aca="true" t="shared" si="31" ref="P145:P208">+N145</f>
        <v>0.376</v>
      </c>
      <c r="Q145" s="1">
        <f aca="true" t="shared" si="32" ref="Q145:Q208">+K145-(INT(K145/1000)*1000)</f>
        <v>398.6406423598528</v>
      </c>
      <c r="R145" s="2">
        <f aca="true" t="shared" si="33" ref="R145:R208">+P145</f>
        <v>0.376</v>
      </c>
      <c r="AI145" s="1">
        <f t="shared" si="21"/>
        <v>2452398.64064236</v>
      </c>
      <c r="AJ145" s="2">
        <v>11.968250000000001</v>
      </c>
      <c r="AN145" t="str">
        <f t="shared" si="22"/>
        <v>GEMPQ</v>
      </c>
      <c r="AO145" t="str">
        <f t="shared" si="23"/>
        <v>020504.14055</v>
      </c>
      <c r="AP145" s="2">
        <v>11.968250000000001</v>
      </c>
      <c r="AQ145" s="2" t="str">
        <f t="shared" si="24"/>
        <v>C</v>
      </c>
      <c r="AR145" t="str">
        <f t="shared" si="25"/>
        <v>DRS</v>
      </c>
      <c r="AT145">
        <f t="shared" si="26"/>
        <v>398.6406423598528</v>
      </c>
      <c r="AU145" s="2">
        <v>11.968250000000001</v>
      </c>
      <c r="AV145" t="str">
        <f t="shared" si="27"/>
        <v>C</v>
      </c>
      <c r="AZ145" s="1">
        <v>2452398.64064236</v>
      </c>
      <c r="BA145">
        <v>11.894</v>
      </c>
      <c r="BB145">
        <v>12.006</v>
      </c>
      <c r="BC145">
        <v>11.935</v>
      </c>
      <c r="BD145">
        <v>12.038</v>
      </c>
      <c r="BE145" s="30">
        <f aca="true" t="shared" si="34" ref="BE145:BE208">+AVERAGE(BA145:BD145)</f>
        <v>11.968250000000001</v>
      </c>
    </row>
    <row r="146" spans="1:57" ht="12.75">
      <c r="A146" t="s">
        <v>319</v>
      </c>
      <c r="B146" t="s">
        <v>59</v>
      </c>
      <c r="C146" t="s">
        <v>320</v>
      </c>
      <c r="D146">
        <v>15</v>
      </c>
      <c r="E146">
        <v>119239.1</v>
      </c>
      <c r="F146">
        <v>202.9</v>
      </c>
      <c r="G146">
        <v>81605.1</v>
      </c>
      <c r="H146">
        <v>0.412</v>
      </c>
      <c r="I146">
        <v>52221.8</v>
      </c>
      <c r="J146">
        <v>0.896</v>
      </c>
      <c r="K146">
        <v>2452398.6411169</v>
      </c>
      <c r="L146" s="2">
        <f t="shared" si="28"/>
        <v>0.6411168999038637</v>
      </c>
      <c r="N146" s="2">
        <f t="shared" si="29"/>
        <v>0.412</v>
      </c>
      <c r="O146" s="1">
        <f t="shared" si="30"/>
        <v>2452398.6411169</v>
      </c>
      <c r="P146" s="2">
        <f t="shared" si="31"/>
        <v>0.412</v>
      </c>
      <c r="Q146" s="1">
        <f t="shared" si="32"/>
        <v>398.64111689990386</v>
      </c>
      <c r="R146" s="2">
        <f t="shared" si="33"/>
        <v>0.412</v>
      </c>
      <c r="AI146" s="1">
        <f aca="true" t="shared" si="35" ref="AI146:AI209">+K146</f>
        <v>2452398.6411169</v>
      </c>
      <c r="AJ146" s="2">
        <v>11.999</v>
      </c>
      <c r="AN146" t="str">
        <f aca="true" t="shared" si="36" ref="AN146:AN209">+AN145</f>
        <v>GEMPQ</v>
      </c>
      <c r="AO146" t="str">
        <f aca="true" t="shared" si="37" ref="AO146:AO209">+CONCATENATE(MID(B146,4,2),MID(B146,7,2),MID(B146,10,2),MID((TIMEVALUE(C146)),2,6))</f>
        <v>020504.14103</v>
      </c>
      <c r="AP146" s="2">
        <v>11.999</v>
      </c>
      <c r="AQ146" s="2" t="str">
        <f aca="true" t="shared" si="38" ref="AQ146:AQ209">+AQ145</f>
        <v>C</v>
      </c>
      <c r="AR146" t="str">
        <f aca="true" t="shared" si="39" ref="AR146:AR209">+AR145</f>
        <v>DRS</v>
      </c>
      <c r="AT146">
        <f aca="true" t="shared" si="40" ref="AT146:AT209">+AI146-(INT(AI146/1000)*1000)</f>
        <v>398.64111689990386</v>
      </c>
      <c r="AU146" s="2">
        <v>11.999</v>
      </c>
      <c r="AV146" t="str">
        <f aca="true" t="shared" si="41" ref="AV146:AV209">+AV145</f>
        <v>C</v>
      </c>
      <c r="AZ146" s="1">
        <v>2452398.6411169</v>
      </c>
      <c r="BA146">
        <v>11.931</v>
      </c>
      <c r="BB146">
        <v>12.042000000000002</v>
      </c>
      <c r="BC146">
        <v>11.945</v>
      </c>
      <c r="BD146">
        <v>12.078000000000001</v>
      </c>
      <c r="BE146" s="30">
        <f t="shared" si="34"/>
        <v>11.999</v>
      </c>
    </row>
    <row r="147" spans="1:57" ht="12.75">
      <c r="A147" t="s">
        <v>321</v>
      </c>
      <c r="B147" t="s">
        <v>59</v>
      </c>
      <c r="C147" t="s">
        <v>322</v>
      </c>
      <c r="D147">
        <v>15</v>
      </c>
      <c r="E147">
        <v>121022.9</v>
      </c>
      <c r="F147">
        <v>205.4</v>
      </c>
      <c r="G147">
        <v>80427.6</v>
      </c>
      <c r="H147">
        <v>0.444</v>
      </c>
      <c r="I147">
        <v>54015</v>
      </c>
      <c r="J147">
        <v>0.876</v>
      </c>
      <c r="K147">
        <v>2452398.64162616</v>
      </c>
      <c r="L147" s="2">
        <f t="shared" si="28"/>
        <v>0.6416261601261795</v>
      </c>
      <c r="N147" s="2">
        <f t="shared" si="29"/>
        <v>0.444</v>
      </c>
      <c r="O147" s="1">
        <f t="shared" si="30"/>
        <v>2452398.64162616</v>
      </c>
      <c r="P147" s="2">
        <f t="shared" si="31"/>
        <v>0.444</v>
      </c>
      <c r="Q147" s="1">
        <f t="shared" si="32"/>
        <v>398.6416261601262</v>
      </c>
      <c r="R147" s="2">
        <f t="shared" si="33"/>
        <v>0.444</v>
      </c>
      <c r="AI147" s="1">
        <f t="shared" si="35"/>
        <v>2452398.64162616</v>
      </c>
      <c r="AJ147" s="2">
        <v>12.02825</v>
      </c>
      <c r="AN147" t="str">
        <f t="shared" si="36"/>
        <v>GEMPQ</v>
      </c>
      <c r="AO147" t="str">
        <f t="shared" si="37"/>
        <v>020504.14153</v>
      </c>
      <c r="AP147" s="2">
        <v>12.02825</v>
      </c>
      <c r="AQ147" s="2" t="str">
        <f t="shared" si="38"/>
        <v>C</v>
      </c>
      <c r="AR147" t="str">
        <f t="shared" si="39"/>
        <v>DRS</v>
      </c>
      <c r="AT147">
        <f t="shared" si="40"/>
        <v>398.6416261601262</v>
      </c>
      <c r="AU147" s="2">
        <v>12.02825</v>
      </c>
      <c r="AV147" t="str">
        <f t="shared" si="41"/>
        <v>C</v>
      </c>
      <c r="AZ147" s="1">
        <v>2452398.64162616</v>
      </c>
      <c r="BA147">
        <v>11.943</v>
      </c>
      <c r="BB147">
        <v>12.074000000000002</v>
      </c>
      <c r="BC147">
        <v>11.997</v>
      </c>
      <c r="BD147">
        <v>12.099</v>
      </c>
      <c r="BE147" s="30">
        <f t="shared" si="34"/>
        <v>12.02825</v>
      </c>
    </row>
    <row r="148" spans="1:57" ht="12.75">
      <c r="A148" t="s">
        <v>323</v>
      </c>
      <c r="B148" t="s">
        <v>59</v>
      </c>
      <c r="C148" t="s">
        <v>324</v>
      </c>
      <c r="D148">
        <v>15</v>
      </c>
      <c r="E148">
        <v>119674.8</v>
      </c>
      <c r="F148">
        <v>205</v>
      </c>
      <c r="G148">
        <v>78255.4</v>
      </c>
      <c r="H148">
        <v>0.461</v>
      </c>
      <c r="I148">
        <v>53384.4</v>
      </c>
      <c r="J148">
        <v>0.876</v>
      </c>
      <c r="K148">
        <v>2452398.64207755</v>
      </c>
      <c r="L148" s="2">
        <f t="shared" si="28"/>
        <v>0.6420775498263538</v>
      </c>
      <c r="N148" s="2">
        <f t="shared" si="29"/>
        <v>0.461</v>
      </c>
      <c r="O148" s="1">
        <f t="shared" si="30"/>
        <v>2452398.64207755</v>
      </c>
      <c r="P148" s="2">
        <f t="shared" si="31"/>
        <v>0.461</v>
      </c>
      <c r="Q148" s="1">
        <f t="shared" si="32"/>
        <v>398.64207754982635</v>
      </c>
      <c r="R148" s="2">
        <f t="shared" si="33"/>
        <v>0.461</v>
      </c>
      <c r="AI148" s="1">
        <f t="shared" si="35"/>
        <v>2452398.64207755</v>
      </c>
      <c r="AJ148" s="2">
        <v>12.054250000000001</v>
      </c>
      <c r="AN148" t="str">
        <f t="shared" si="36"/>
        <v>GEMPQ</v>
      </c>
      <c r="AO148" t="str">
        <f t="shared" si="37"/>
        <v>020504.14199</v>
      </c>
      <c r="AP148" s="2">
        <v>12.054250000000001</v>
      </c>
      <c r="AQ148" s="2" t="str">
        <f t="shared" si="38"/>
        <v>C</v>
      </c>
      <c r="AR148" t="str">
        <f t="shared" si="39"/>
        <v>DRS</v>
      </c>
      <c r="AT148">
        <f t="shared" si="40"/>
        <v>398.64207754982635</v>
      </c>
      <c r="AU148" s="2">
        <v>12.054250000000001</v>
      </c>
      <c r="AV148" t="str">
        <f t="shared" si="41"/>
        <v>C</v>
      </c>
      <c r="AZ148" s="1">
        <v>2452398.64207755</v>
      </c>
      <c r="BA148">
        <v>11.978</v>
      </c>
      <c r="BB148">
        <v>12.091000000000001</v>
      </c>
      <c r="BC148">
        <v>12.015</v>
      </c>
      <c r="BD148">
        <v>12.133000000000001</v>
      </c>
      <c r="BE148" s="30">
        <f t="shared" si="34"/>
        <v>12.054250000000001</v>
      </c>
    </row>
    <row r="149" spans="1:57" ht="12.75">
      <c r="A149" t="s">
        <v>325</v>
      </c>
      <c r="B149" t="s">
        <v>59</v>
      </c>
      <c r="C149" t="s">
        <v>326</v>
      </c>
      <c r="D149">
        <v>15</v>
      </c>
      <c r="E149">
        <v>121382.6</v>
      </c>
      <c r="F149">
        <v>228.9</v>
      </c>
      <c r="G149">
        <v>77745.4</v>
      </c>
      <c r="H149">
        <v>0.484</v>
      </c>
      <c r="I149">
        <v>53196.9</v>
      </c>
      <c r="J149">
        <v>0.896</v>
      </c>
      <c r="K149">
        <v>2452398.64254051</v>
      </c>
      <c r="L149" s="2">
        <f t="shared" si="28"/>
        <v>0.6425405098125339</v>
      </c>
      <c r="N149" s="2">
        <f t="shared" si="29"/>
        <v>0.484</v>
      </c>
      <c r="O149" s="1">
        <f t="shared" si="30"/>
        <v>2452398.64254051</v>
      </c>
      <c r="P149" s="2">
        <f t="shared" si="31"/>
        <v>0.484</v>
      </c>
      <c r="Q149" s="1">
        <f t="shared" si="32"/>
        <v>398.64254050981253</v>
      </c>
      <c r="R149" s="2">
        <f t="shared" si="33"/>
        <v>0.484</v>
      </c>
      <c r="AI149" s="1">
        <f t="shared" si="35"/>
        <v>2452398.64254051</v>
      </c>
      <c r="AJ149" s="2">
        <v>12.06125</v>
      </c>
      <c r="AN149" t="str">
        <f t="shared" si="36"/>
        <v>GEMPQ</v>
      </c>
      <c r="AO149" t="str">
        <f t="shared" si="37"/>
        <v>020504.14245</v>
      </c>
      <c r="AP149" s="2">
        <v>12.06125</v>
      </c>
      <c r="AQ149" s="2" t="str">
        <f t="shared" si="38"/>
        <v>C</v>
      </c>
      <c r="AR149" t="str">
        <f t="shared" si="39"/>
        <v>DRS</v>
      </c>
      <c r="AT149">
        <f t="shared" si="40"/>
        <v>398.64254050981253</v>
      </c>
      <c r="AU149" s="2">
        <v>12.06125</v>
      </c>
      <c r="AV149" t="str">
        <f t="shared" si="41"/>
        <v>C</v>
      </c>
      <c r="AZ149" s="1">
        <v>2452398.64254051</v>
      </c>
      <c r="BA149">
        <v>11.972999999999999</v>
      </c>
      <c r="BB149">
        <v>12.114</v>
      </c>
      <c r="BC149">
        <v>12.019</v>
      </c>
      <c r="BD149">
        <v>12.139000000000001</v>
      </c>
      <c r="BE149" s="30">
        <f t="shared" si="34"/>
        <v>12.061250000000001</v>
      </c>
    </row>
    <row r="150" spans="1:57" ht="12.75">
      <c r="A150" t="s">
        <v>327</v>
      </c>
      <c r="B150" t="s">
        <v>59</v>
      </c>
      <c r="C150" t="s">
        <v>328</v>
      </c>
      <c r="D150">
        <v>15</v>
      </c>
      <c r="E150">
        <v>120688.3</v>
      </c>
      <c r="F150">
        <v>203</v>
      </c>
      <c r="G150">
        <v>77984.8</v>
      </c>
      <c r="H150">
        <v>0.474</v>
      </c>
      <c r="I150">
        <v>53420.9</v>
      </c>
      <c r="J150">
        <v>0.885</v>
      </c>
      <c r="K150">
        <v>2452398.64301505</v>
      </c>
      <c r="L150" s="2">
        <f t="shared" si="28"/>
        <v>0.6430150498636067</v>
      </c>
      <c r="N150" s="2">
        <f t="shared" si="29"/>
        <v>0.474</v>
      </c>
      <c r="O150" s="1">
        <f t="shared" si="30"/>
        <v>2452398.64301505</v>
      </c>
      <c r="P150" s="2">
        <f t="shared" si="31"/>
        <v>0.474</v>
      </c>
      <c r="Q150" s="1">
        <f t="shared" si="32"/>
        <v>398.6430150498636</v>
      </c>
      <c r="R150" s="2">
        <f t="shared" si="33"/>
        <v>0.474</v>
      </c>
      <c r="AI150" s="1">
        <f t="shared" si="35"/>
        <v>2452398.64301505</v>
      </c>
      <c r="AJ150" s="2">
        <v>12.060749999999999</v>
      </c>
      <c r="AN150" t="str">
        <f t="shared" si="36"/>
        <v>GEMPQ</v>
      </c>
      <c r="AO150" t="str">
        <f t="shared" si="37"/>
        <v>020504.14292</v>
      </c>
      <c r="AP150" s="2">
        <v>12.060749999999999</v>
      </c>
      <c r="AQ150" s="2" t="str">
        <f t="shared" si="38"/>
        <v>C</v>
      </c>
      <c r="AR150" t="str">
        <f t="shared" si="39"/>
        <v>DRS</v>
      </c>
      <c r="AT150">
        <f t="shared" si="40"/>
        <v>398.6430150498636</v>
      </c>
      <c r="AU150" s="2">
        <v>12.060749999999999</v>
      </c>
      <c r="AV150" t="str">
        <f t="shared" si="41"/>
        <v>C</v>
      </c>
      <c r="AZ150" s="1">
        <v>2452398.64301505</v>
      </c>
      <c r="BA150">
        <v>11.979</v>
      </c>
      <c r="BB150">
        <v>12.104000000000001</v>
      </c>
      <c r="BC150">
        <v>12.019</v>
      </c>
      <c r="BD150">
        <v>12.141</v>
      </c>
      <c r="BE150" s="30">
        <f t="shared" si="34"/>
        <v>12.060749999999999</v>
      </c>
    </row>
    <row r="151" spans="1:57" ht="12.75">
      <c r="A151" t="s">
        <v>329</v>
      </c>
      <c r="B151" t="s">
        <v>59</v>
      </c>
      <c r="C151" t="s">
        <v>330</v>
      </c>
      <c r="D151">
        <v>15</v>
      </c>
      <c r="E151">
        <v>120709.1</v>
      </c>
      <c r="F151">
        <v>202.8</v>
      </c>
      <c r="G151">
        <v>81102.2</v>
      </c>
      <c r="H151">
        <v>0.432</v>
      </c>
      <c r="I151">
        <v>52904.3</v>
      </c>
      <c r="J151">
        <v>0.896</v>
      </c>
      <c r="K151">
        <v>2452398.64347801</v>
      </c>
      <c r="L151" s="2">
        <f t="shared" si="28"/>
        <v>0.6434780098497868</v>
      </c>
      <c r="N151" s="2">
        <f t="shared" si="29"/>
        <v>0.432</v>
      </c>
      <c r="O151" s="1">
        <f t="shared" si="30"/>
        <v>2452398.64347801</v>
      </c>
      <c r="P151" s="2">
        <f t="shared" si="31"/>
        <v>0.432</v>
      </c>
      <c r="Q151" s="1">
        <f t="shared" si="32"/>
        <v>398.6434780098498</v>
      </c>
      <c r="R151" s="2">
        <f t="shared" si="33"/>
        <v>0.432</v>
      </c>
      <c r="AI151" s="1">
        <f t="shared" si="35"/>
        <v>2452398.64347801</v>
      </c>
      <c r="AJ151" s="2">
        <v>12.0135</v>
      </c>
      <c r="AN151" t="str">
        <f t="shared" si="36"/>
        <v>GEMPQ</v>
      </c>
      <c r="AO151" t="str">
        <f t="shared" si="37"/>
        <v>020504.14339</v>
      </c>
      <c r="AP151" s="2">
        <v>12.0135</v>
      </c>
      <c r="AQ151" s="2" t="str">
        <f t="shared" si="38"/>
        <v>C</v>
      </c>
      <c r="AR151" t="str">
        <f t="shared" si="39"/>
        <v>DRS</v>
      </c>
      <c r="AT151">
        <f t="shared" si="40"/>
        <v>398.6434780098498</v>
      </c>
      <c r="AU151" s="2">
        <v>12.0135</v>
      </c>
      <c r="AV151" t="str">
        <f t="shared" si="41"/>
        <v>C</v>
      </c>
      <c r="AZ151" s="1">
        <v>2452398.64347801</v>
      </c>
      <c r="BA151">
        <v>11.934</v>
      </c>
      <c r="BB151">
        <v>12.062000000000001</v>
      </c>
      <c r="BC151">
        <v>11.966</v>
      </c>
      <c r="BD151">
        <v>12.092</v>
      </c>
      <c r="BE151" s="30">
        <f t="shared" si="34"/>
        <v>12.0135</v>
      </c>
    </row>
    <row r="152" spans="1:57" ht="12.75">
      <c r="A152" t="s">
        <v>331</v>
      </c>
      <c r="B152" t="s">
        <v>59</v>
      </c>
      <c r="C152" t="s">
        <v>332</v>
      </c>
      <c r="D152">
        <v>15</v>
      </c>
      <c r="E152">
        <v>119758.1</v>
      </c>
      <c r="F152">
        <v>200.3</v>
      </c>
      <c r="G152">
        <v>82313</v>
      </c>
      <c r="H152">
        <v>0.407</v>
      </c>
      <c r="I152">
        <v>53611.2</v>
      </c>
      <c r="J152">
        <v>0.873</v>
      </c>
      <c r="K152">
        <v>2452398.64398727</v>
      </c>
      <c r="L152" s="2">
        <f t="shared" si="28"/>
        <v>0.6439872700721025</v>
      </c>
      <c r="N152" s="2">
        <f t="shared" si="29"/>
        <v>0.407</v>
      </c>
      <c r="O152" s="1">
        <f t="shared" si="30"/>
        <v>2452398.64398727</v>
      </c>
      <c r="P152" s="2">
        <f t="shared" si="31"/>
        <v>0.407</v>
      </c>
      <c r="Q152" s="1">
        <f t="shared" si="32"/>
        <v>398.6439872700721</v>
      </c>
      <c r="R152" s="2">
        <f t="shared" si="33"/>
        <v>0.407</v>
      </c>
      <c r="AI152" s="1">
        <f t="shared" si="35"/>
        <v>2452398.64398727</v>
      </c>
      <c r="AJ152" s="2">
        <v>12.003</v>
      </c>
      <c r="AN152" t="str">
        <f t="shared" si="36"/>
        <v>GEMPQ</v>
      </c>
      <c r="AO152" t="str">
        <f t="shared" si="37"/>
        <v>020504.14390</v>
      </c>
      <c r="AP152" s="2">
        <v>12.003</v>
      </c>
      <c r="AQ152" s="2" t="str">
        <f t="shared" si="38"/>
        <v>C</v>
      </c>
      <c r="AR152" t="str">
        <f t="shared" si="39"/>
        <v>DRS</v>
      </c>
      <c r="AT152">
        <f t="shared" si="40"/>
        <v>398.6439872700721</v>
      </c>
      <c r="AU152" s="2">
        <v>12.003</v>
      </c>
      <c r="AV152" t="str">
        <f t="shared" si="41"/>
        <v>C</v>
      </c>
      <c r="AZ152" s="1">
        <v>2452398.64398727</v>
      </c>
      <c r="BA152">
        <v>11.927</v>
      </c>
      <c r="BB152">
        <v>12.037</v>
      </c>
      <c r="BC152">
        <v>11.964</v>
      </c>
      <c r="BD152">
        <v>12.084</v>
      </c>
      <c r="BE152" s="30">
        <f t="shared" si="34"/>
        <v>12.003</v>
      </c>
    </row>
    <row r="153" spans="1:57" ht="12.75">
      <c r="A153" t="s">
        <v>333</v>
      </c>
      <c r="B153" t="s">
        <v>59</v>
      </c>
      <c r="C153" t="s">
        <v>334</v>
      </c>
      <c r="D153">
        <v>15</v>
      </c>
      <c r="E153">
        <v>119331</v>
      </c>
      <c r="F153">
        <v>199.2</v>
      </c>
      <c r="G153">
        <v>84957</v>
      </c>
      <c r="H153">
        <v>0.369</v>
      </c>
      <c r="I153">
        <v>54020.8</v>
      </c>
      <c r="J153">
        <v>0.86</v>
      </c>
      <c r="K153">
        <v>2452398.64446181</v>
      </c>
      <c r="L153" s="2">
        <f t="shared" si="28"/>
        <v>0.6444618101231754</v>
      </c>
      <c r="N153" s="2">
        <f t="shared" si="29"/>
        <v>0.369</v>
      </c>
      <c r="O153" s="1">
        <f t="shared" si="30"/>
        <v>2452398.64446181</v>
      </c>
      <c r="P153" s="2">
        <f t="shared" si="31"/>
        <v>0.369</v>
      </c>
      <c r="Q153" s="1">
        <f t="shared" si="32"/>
        <v>398.6444618101232</v>
      </c>
      <c r="R153" s="2">
        <f t="shared" si="33"/>
        <v>0.369</v>
      </c>
      <c r="AI153" s="1">
        <f t="shared" si="35"/>
        <v>2452398.64446181</v>
      </c>
      <c r="AJ153" s="2">
        <v>11.971</v>
      </c>
      <c r="AN153" t="str">
        <f t="shared" si="36"/>
        <v>GEMPQ</v>
      </c>
      <c r="AO153" t="str">
        <f t="shared" si="37"/>
        <v>020504.14437</v>
      </c>
      <c r="AP153" s="2">
        <v>11.971</v>
      </c>
      <c r="AQ153" s="2" t="str">
        <f t="shared" si="38"/>
        <v>C</v>
      </c>
      <c r="AR153" t="str">
        <f t="shared" si="39"/>
        <v>DRS</v>
      </c>
      <c r="AT153">
        <f t="shared" si="40"/>
        <v>398.6444618101232</v>
      </c>
      <c r="AU153" s="2">
        <v>11.971</v>
      </c>
      <c r="AV153" t="str">
        <f t="shared" si="41"/>
        <v>C</v>
      </c>
      <c r="AZ153" s="1">
        <v>2452398.64446181</v>
      </c>
      <c r="BA153">
        <v>11.899</v>
      </c>
      <c r="BB153">
        <v>11.999</v>
      </c>
      <c r="BC153">
        <v>11.939</v>
      </c>
      <c r="BD153">
        <v>12.047</v>
      </c>
      <c r="BE153" s="30">
        <f t="shared" si="34"/>
        <v>11.971</v>
      </c>
    </row>
    <row r="154" spans="1:57" ht="12.75">
      <c r="A154" t="s">
        <v>335</v>
      </c>
      <c r="B154" t="s">
        <v>59</v>
      </c>
      <c r="C154" t="s">
        <v>336</v>
      </c>
      <c r="D154">
        <v>15</v>
      </c>
      <c r="E154">
        <v>119438</v>
      </c>
      <c r="F154">
        <v>198.8</v>
      </c>
      <c r="G154">
        <v>85263.5</v>
      </c>
      <c r="H154">
        <v>0.366</v>
      </c>
      <c r="I154">
        <v>53425.6</v>
      </c>
      <c r="J154">
        <v>0.873</v>
      </c>
      <c r="K154">
        <v>2452398.64491319</v>
      </c>
      <c r="L154" s="2">
        <f t="shared" si="28"/>
        <v>0.6449131900444627</v>
      </c>
      <c r="N154" s="2">
        <f t="shared" si="29"/>
        <v>0.366</v>
      </c>
      <c r="O154" s="1">
        <f t="shared" si="30"/>
        <v>2452398.64491319</v>
      </c>
      <c r="P154" s="2">
        <f t="shared" si="31"/>
        <v>0.366</v>
      </c>
      <c r="Q154" s="1">
        <f t="shared" si="32"/>
        <v>398.64491319004446</v>
      </c>
      <c r="R154" s="2">
        <f t="shared" si="33"/>
        <v>0.366</v>
      </c>
      <c r="AI154" s="1">
        <f t="shared" si="35"/>
        <v>2452398.64491319</v>
      </c>
      <c r="AJ154" s="2">
        <v>11.9625</v>
      </c>
      <c r="AN154" t="str">
        <f t="shared" si="36"/>
        <v>GEMPQ</v>
      </c>
      <c r="AO154" t="str">
        <f t="shared" si="37"/>
        <v>020504.14482</v>
      </c>
      <c r="AP154" s="2">
        <v>11.9625</v>
      </c>
      <c r="AQ154" s="2" t="str">
        <f t="shared" si="38"/>
        <v>C</v>
      </c>
      <c r="AR154" t="str">
        <f t="shared" si="39"/>
        <v>DRS</v>
      </c>
      <c r="AT154">
        <f t="shared" si="40"/>
        <v>398.64491319004446</v>
      </c>
      <c r="AU154" s="2">
        <v>11.9625</v>
      </c>
      <c r="AV154" t="str">
        <f t="shared" si="41"/>
        <v>C</v>
      </c>
      <c r="AZ154" s="1">
        <v>2452398.64491319</v>
      </c>
      <c r="BA154">
        <v>11.889</v>
      </c>
      <c r="BB154">
        <v>11.996</v>
      </c>
      <c r="BC154">
        <v>11.922</v>
      </c>
      <c r="BD154">
        <v>12.043000000000001</v>
      </c>
      <c r="BE154" s="30">
        <f t="shared" si="34"/>
        <v>11.9625</v>
      </c>
    </row>
    <row r="155" spans="1:57" ht="12.75">
      <c r="A155" t="s">
        <v>337</v>
      </c>
      <c r="B155" t="s">
        <v>59</v>
      </c>
      <c r="C155" t="s">
        <v>338</v>
      </c>
      <c r="D155">
        <v>15</v>
      </c>
      <c r="E155">
        <v>121081.1</v>
      </c>
      <c r="F155">
        <v>197.3</v>
      </c>
      <c r="G155">
        <v>86378.6</v>
      </c>
      <c r="H155">
        <v>0.367</v>
      </c>
      <c r="I155">
        <v>53341.4</v>
      </c>
      <c r="J155">
        <v>0.89</v>
      </c>
      <c r="K155">
        <v>2452398.64539931</v>
      </c>
      <c r="L155" s="2">
        <f t="shared" si="28"/>
        <v>0.6453993101604283</v>
      </c>
      <c r="N155" s="2">
        <f t="shared" si="29"/>
        <v>0.367</v>
      </c>
      <c r="O155" s="1">
        <f t="shared" si="30"/>
        <v>2452398.64539931</v>
      </c>
      <c r="P155" s="2">
        <f t="shared" si="31"/>
        <v>0.367</v>
      </c>
      <c r="Q155" s="1">
        <f t="shared" si="32"/>
        <v>398.6453993101604</v>
      </c>
      <c r="R155" s="2">
        <f t="shared" si="33"/>
        <v>0.367</v>
      </c>
      <c r="AI155" s="1">
        <f t="shared" si="35"/>
        <v>2452398.64539931</v>
      </c>
      <c r="AJ155" s="2">
        <v>11.946749999999998</v>
      </c>
      <c r="AN155" t="str">
        <f t="shared" si="36"/>
        <v>GEMPQ</v>
      </c>
      <c r="AO155" t="str">
        <f t="shared" si="37"/>
        <v>020504.14531</v>
      </c>
      <c r="AP155" s="2">
        <v>11.946749999999998</v>
      </c>
      <c r="AQ155" s="2" t="str">
        <f t="shared" si="38"/>
        <v>C</v>
      </c>
      <c r="AR155" t="str">
        <f t="shared" si="39"/>
        <v>DRS</v>
      </c>
      <c r="AT155">
        <f t="shared" si="40"/>
        <v>398.6453993101604</v>
      </c>
      <c r="AU155" s="2">
        <v>11.946749999999998</v>
      </c>
      <c r="AV155" t="str">
        <f t="shared" si="41"/>
        <v>C</v>
      </c>
      <c r="AZ155" s="1">
        <v>2452398.64539931</v>
      </c>
      <c r="BA155">
        <v>11.857</v>
      </c>
      <c r="BB155">
        <v>11.997</v>
      </c>
      <c r="BC155">
        <v>11.907</v>
      </c>
      <c r="BD155">
        <v>12.026</v>
      </c>
      <c r="BE155" s="30">
        <f t="shared" si="34"/>
        <v>11.946749999999998</v>
      </c>
    </row>
    <row r="156" spans="1:57" ht="12.75">
      <c r="A156" t="s">
        <v>339</v>
      </c>
      <c r="B156" t="s">
        <v>59</v>
      </c>
      <c r="C156" t="s">
        <v>340</v>
      </c>
      <c r="D156">
        <v>15</v>
      </c>
      <c r="E156">
        <v>121039.2</v>
      </c>
      <c r="F156">
        <v>199.9</v>
      </c>
      <c r="G156">
        <v>82806.2</v>
      </c>
      <c r="H156">
        <v>0.412</v>
      </c>
      <c r="I156">
        <v>53652.6</v>
      </c>
      <c r="J156">
        <v>0.883</v>
      </c>
      <c r="K156">
        <v>2452398.64585069</v>
      </c>
      <c r="L156" s="2">
        <f t="shared" si="28"/>
        <v>0.6458506900817156</v>
      </c>
      <c r="N156" s="2">
        <f t="shared" si="29"/>
        <v>0.412</v>
      </c>
      <c r="O156" s="1">
        <f t="shared" si="30"/>
        <v>2452398.64585069</v>
      </c>
      <c r="P156" s="2">
        <f t="shared" si="31"/>
        <v>0.412</v>
      </c>
      <c r="Q156" s="1">
        <f t="shared" si="32"/>
        <v>398.6458506900817</v>
      </c>
      <c r="R156" s="2">
        <f t="shared" si="33"/>
        <v>0.412</v>
      </c>
      <c r="AI156" s="1">
        <f t="shared" si="35"/>
        <v>2452398.64585069</v>
      </c>
      <c r="AJ156" s="2">
        <v>11.99875</v>
      </c>
      <c r="AN156" t="str">
        <f t="shared" si="36"/>
        <v>GEMPQ</v>
      </c>
      <c r="AO156" t="str">
        <f t="shared" si="37"/>
        <v>020504.14576</v>
      </c>
      <c r="AP156" s="2">
        <v>11.99875</v>
      </c>
      <c r="AQ156" s="2" t="str">
        <f t="shared" si="38"/>
        <v>C</v>
      </c>
      <c r="AR156" t="str">
        <f t="shared" si="39"/>
        <v>DRS</v>
      </c>
      <c r="AT156">
        <f t="shared" si="40"/>
        <v>398.6458506900817</v>
      </c>
      <c r="AU156" s="2">
        <v>11.99875</v>
      </c>
      <c r="AV156" t="str">
        <f t="shared" si="41"/>
        <v>C</v>
      </c>
      <c r="AZ156" s="1">
        <v>2452398.64585069</v>
      </c>
      <c r="BA156">
        <v>11.916</v>
      </c>
      <c r="BB156">
        <v>12.042000000000002</v>
      </c>
      <c r="BC156">
        <v>11.959</v>
      </c>
      <c r="BD156">
        <v>12.078000000000001</v>
      </c>
      <c r="BE156" s="30">
        <f t="shared" si="34"/>
        <v>11.998750000000001</v>
      </c>
    </row>
    <row r="157" spans="1:57" ht="12.75">
      <c r="A157" t="s">
        <v>341</v>
      </c>
      <c r="B157" t="s">
        <v>59</v>
      </c>
      <c r="C157" t="s">
        <v>342</v>
      </c>
      <c r="D157">
        <v>15</v>
      </c>
      <c r="E157">
        <v>119953.3</v>
      </c>
      <c r="F157">
        <v>198.7</v>
      </c>
      <c r="G157">
        <v>80301.2</v>
      </c>
      <c r="H157">
        <v>0.436</v>
      </c>
      <c r="I157">
        <v>53341.3</v>
      </c>
      <c r="J157">
        <v>0.88</v>
      </c>
      <c r="K157">
        <v>2452398.64632523</v>
      </c>
      <c r="L157" s="2">
        <f t="shared" si="28"/>
        <v>0.6463252301327884</v>
      </c>
      <c r="N157" s="2">
        <f t="shared" si="29"/>
        <v>0.436</v>
      </c>
      <c r="O157" s="1">
        <f t="shared" si="30"/>
        <v>2452398.64632523</v>
      </c>
      <c r="P157" s="2">
        <f t="shared" si="31"/>
        <v>0.436</v>
      </c>
      <c r="Q157" s="1">
        <f t="shared" si="32"/>
        <v>398.6463252301328</v>
      </c>
      <c r="R157" s="2">
        <f t="shared" si="33"/>
        <v>0.436</v>
      </c>
      <c r="AI157" s="1">
        <f t="shared" si="35"/>
        <v>2452398.64632523</v>
      </c>
      <c r="AJ157" s="2">
        <v>12.027999999999999</v>
      </c>
      <c r="AN157" t="str">
        <f t="shared" si="36"/>
        <v>GEMPQ</v>
      </c>
      <c r="AO157" t="str">
        <f t="shared" si="37"/>
        <v>020504.14623</v>
      </c>
      <c r="AP157" s="2">
        <v>12.027999999999999</v>
      </c>
      <c r="AQ157" s="2" t="str">
        <f t="shared" si="38"/>
        <v>C</v>
      </c>
      <c r="AR157" t="str">
        <f t="shared" si="39"/>
        <v>DRS</v>
      </c>
      <c r="AT157">
        <f t="shared" si="40"/>
        <v>398.6463252301328</v>
      </c>
      <c r="AU157" s="2">
        <v>12.027999999999999</v>
      </c>
      <c r="AV157" t="str">
        <f t="shared" si="41"/>
        <v>C</v>
      </c>
      <c r="AZ157" s="1">
        <v>2452398.64632523</v>
      </c>
      <c r="BA157">
        <v>11.956</v>
      </c>
      <c r="BB157">
        <v>12.066</v>
      </c>
      <c r="BC157">
        <v>11.985999999999999</v>
      </c>
      <c r="BD157">
        <v>12.104000000000001</v>
      </c>
      <c r="BE157" s="30">
        <f t="shared" si="34"/>
        <v>12.027999999999999</v>
      </c>
    </row>
    <row r="158" spans="1:57" ht="12.75">
      <c r="A158" t="s">
        <v>343</v>
      </c>
      <c r="B158" t="s">
        <v>59</v>
      </c>
      <c r="C158" t="s">
        <v>344</v>
      </c>
      <c r="D158">
        <v>15</v>
      </c>
      <c r="E158">
        <v>121351.7</v>
      </c>
      <c r="F158">
        <v>199.7</v>
      </c>
      <c r="G158">
        <v>77690.3</v>
      </c>
      <c r="H158">
        <v>0.484</v>
      </c>
      <c r="I158">
        <v>53298</v>
      </c>
      <c r="J158">
        <v>0.893</v>
      </c>
      <c r="K158">
        <v>2452398.64678819</v>
      </c>
      <c r="L158" s="2">
        <f t="shared" si="28"/>
        <v>0.6467881901189685</v>
      </c>
      <c r="N158" s="2">
        <f t="shared" si="29"/>
        <v>0.484</v>
      </c>
      <c r="O158" s="1">
        <f t="shared" si="30"/>
        <v>2452398.64678819</v>
      </c>
      <c r="P158" s="2">
        <f t="shared" si="31"/>
        <v>0.484</v>
      </c>
      <c r="Q158" s="1">
        <f t="shared" si="32"/>
        <v>398.64678819011897</v>
      </c>
      <c r="R158" s="2">
        <f t="shared" si="33"/>
        <v>0.484</v>
      </c>
      <c r="AI158" s="1">
        <f t="shared" si="35"/>
        <v>2452398.64678819</v>
      </c>
      <c r="AJ158" s="2">
        <v>12.06325</v>
      </c>
      <c r="AN158" t="str">
        <f t="shared" si="36"/>
        <v>GEMPQ</v>
      </c>
      <c r="AO158" t="str">
        <f t="shared" si="37"/>
        <v>020504.14670</v>
      </c>
      <c r="AP158" s="2">
        <v>12.06325</v>
      </c>
      <c r="AQ158" s="2" t="str">
        <f t="shared" si="38"/>
        <v>C</v>
      </c>
      <c r="AR158" t="str">
        <f t="shared" si="39"/>
        <v>DRS</v>
      </c>
      <c r="AT158">
        <f t="shared" si="40"/>
        <v>398.64678819011897</v>
      </c>
      <c r="AU158" s="2">
        <v>12.06325</v>
      </c>
      <c r="AV158" t="str">
        <f t="shared" si="41"/>
        <v>C</v>
      </c>
      <c r="AZ158" s="1">
        <v>2452398.64678819</v>
      </c>
      <c r="BA158">
        <v>11.98</v>
      </c>
      <c r="BB158">
        <v>12.114</v>
      </c>
      <c r="BC158">
        <v>12.020999999999999</v>
      </c>
      <c r="BD158">
        <v>12.138</v>
      </c>
      <c r="BE158" s="30">
        <f t="shared" si="34"/>
        <v>12.06325</v>
      </c>
    </row>
    <row r="159" spans="1:57" ht="12.75">
      <c r="A159" t="s">
        <v>345</v>
      </c>
      <c r="B159" t="s">
        <v>59</v>
      </c>
      <c r="C159" t="s">
        <v>346</v>
      </c>
      <c r="D159">
        <v>15</v>
      </c>
      <c r="E159">
        <v>121682.7</v>
      </c>
      <c r="F159">
        <v>197.4</v>
      </c>
      <c r="G159">
        <v>75959.1</v>
      </c>
      <c r="H159">
        <v>0.512</v>
      </c>
      <c r="I159">
        <v>52771.9</v>
      </c>
      <c r="J159">
        <v>0.907</v>
      </c>
      <c r="K159">
        <v>2452398.64725116</v>
      </c>
      <c r="L159" s="2">
        <f t="shared" si="28"/>
        <v>0.6472511598840356</v>
      </c>
      <c r="N159" s="2">
        <f t="shared" si="29"/>
        <v>0.512</v>
      </c>
      <c r="O159" s="1">
        <f t="shared" si="30"/>
        <v>2452398.64725116</v>
      </c>
      <c r="P159" s="2">
        <f t="shared" si="31"/>
        <v>0.512</v>
      </c>
      <c r="Q159" s="1">
        <f t="shared" si="32"/>
        <v>398.64725115988404</v>
      </c>
      <c r="R159" s="2">
        <f t="shared" si="33"/>
        <v>0.512</v>
      </c>
      <c r="AI159" s="1">
        <f t="shared" si="35"/>
        <v>2452398.64725116</v>
      </c>
      <c r="AJ159" s="2">
        <v>12.091000000000001</v>
      </c>
      <c r="AN159" t="str">
        <f t="shared" si="36"/>
        <v>GEMPQ</v>
      </c>
      <c r="AO159" t="str">
        <f t="shared" si="37"/>
        <v>020504.14716</v>
      </c>
      <c r="AP159" s="2">
        <v>12.091000000000001</v>
      </c>
      <c r="AQ159" s="2" t="str">
        <f t="shared" si="38"/>
        <v>C</v>
      </c>
      <c r="AR159" t="str">
        <f t="shared" si="39"/>
        <v>DRS</v>
      </c>
      <c r="AT159">
        <f t="shared" si="40"/>
        <v>398.64725115988404</v>
      </c>
      <c r="AU159" s="2">
        <v>12.091000000000001</v>
      </c>
      <c r="AV159" t="str">
        <f t="shared" si="41"/>
        <v>C</v>
      </c>
      <c r="AZ159" s="1">
        <v>2452398.64725116</v>
      </c>
      <c r="BA159">
        <v>12.015</v>
      </c>
      <c r="BB159">
        <v>12.142000000000001</v>
      </c>
      <c r="BC159">
        <v>12.035</v>
      </c>
      <c r="BD159">
        <v>12.172</v>
      </c>
      <c r="BE159" s="30">
        <f t="shared" si="34"/>
        <v>12.091000000000001</v>
      </c>
    </row>
    <row r="160" spans="1:57" ht="12.75">
      <c r="A160" t="s">
        <v>347</v>
      </c>
      <c r="B160" t="s">
        <v>59</v>
      </c>
      <c r="C160" t="s">
        <v>348</v>
      </c>
      <c r="D160">
        <v>15</v>
      </c>
      <c r="E160">
        <v>120107.7</v>
      </c>
      <c r="F160">
        <v>196.6</v>
      </c>
      <c r="G160">
        <v>75113.8</v>
      </c>
      <c r="H160">
        <v>0.51</v>
      </c>
      <c r="I160">
        <v>53046.6</v>
      </c>
      <c r="J160">
        <v>0.887</v>
      </c>
      <c r="K160">
        <v>2452398.64771412</v>
      </c>
      <c r="L160" s="2">
        <f t="shared" si="28"/>
        <v>0.6477141198702157</v>
      </c>
      <c r="N160" s="2">
        <f t="shared" si="29"/>
        <v>0.51</v>
      </c>
      <c r="O160" s="1">
        <f t="shared" si="30"/>
        <v>2452398.64771412</v>
      </c>
      <c r="P160" s="2">
        <f t="shared" si="31"/>
        <v>0.51</v>
      </c>
      <c r="Q160" s="1">
        <f t="shared" si="32"/>
        <v>398.6477141198702</v>
      </c>
      <c r="R160" s="2">
        <f t="shared" si="33"/>
        <v>0.51</v>
      </c>
      <c r="AI160" s="1">
        <f t="shared" si="35"/>
        <v>2452398.64771412</v>
      </c>
      <c r="AJ160" s="2">
        <v>12.097249999999999</v>
      </c>
      <c r="AN160" t="str">
        <f t="shared" si="36"/>
        <v>GEMPQ</v>
      </c>
      <c r="AO160" t="str">
        <f t="shared" si="37"/>
        <v>020504.14762</v>
      </c>
      <c r="AP160" s="2">
        <v>12.097249999999999</v>
      </c>
      <c r="AQ160" s="2" t="str">
        <f t="shared" si="38"/>
        <v>C</v>
      </c>
      <c r="AR160" t="str">
        <f t="shared" si="39"/>
        <v>DRS</v>
      </c>
      <c r="AT160">
        <f t="shared" si="40"/>
        <v>398.6477141198702</v>
      </c>
      <c r="AU160" s="2">
        <v>12.097249999999999</v>
      </c>
      <c r="AV160" t="str">
        <f t="shared" si="41"/>
        <v>C</v>
      </c>
      <c r="AZ160" s="1">
        <v>2452398.64771412</v>
      </c>
      <c r="BA160">
        <v>12.017999999999999</v>
      </c>
      <c r="BB160">
        <v>12.14</v>
      </c>
      <c r="BC160">
        <v>12.052999999999999</v>
      </c>
      <c r="BD160">
        <v>12.178</v>
      </c>
      <c r="BE160" s="30">
        <f t="shared" si="34"/>
        <v>12.097249999999999</v>
      </c>
    </row>
    <row r="161" spans="1:57" ht="12.75">
      <c r="A161" t="s">
        <v>349</v>
      </c>
      <c r="B161" t="s">
        <v>59</v>
      </c>
      <c r="C161" t="s">
        <v>350</v>
      </c>
      <c r="D161">
        <v>15</v>
      </c>
      <c r="E161">
        <v>120981.9</v>
      </c>
      <c r="F161">
        <v>196.9</v>
      </c>
      <c r="G161">
        <v>77656.7</v>
      </c>
      <c r="H161">
        <v>0.481</v>
      </c>
      <c r="I161">
        <v>53116.3</v>
      </c>
      <c r="J161">
        <v>0.894</v>
      </c>
      <c r="K161">
        <v>2452398.64816551</v>
      </c>
      <c r="L161" s="2">
        <f t="shared" si="28"/>
        <v>0.6481655100360513</v>
      </c>
      <c r="N161" s="2">
        <f t="shared" si="29"/>
        <v>0.481</v>
      </c>
      <c r="O161" s="1">
        <f t="shared" si="30"/>
        <v>2452398.64816551</v>
      </c>
      <c r="P161" s="2">
        <f t="shared" si="31"/>
        <v>0.481</v>
      </c>
      <c r="Q161" s="1">
        <f t="shared" si="32"/>
        <v>398.64816551003605</v>
      </c>
      <c r="R161" s="2">
        <f t="shared" si="33"/>
        <v>0.481</v>
      </c>
      <c r="AI161" s="1">
        <f t="shared" si="35"/>
        <v>2452398.64816551</v>
      </c>
      <c r="AJ161" s="2">
        <v>12.0695</v>
      </c>
      <c r="AN161" t="str">
        <f t="shared" si="36"/>
        <v>GEMPQ</v>
      </c>
      <c r="AO161" t="str">
        <f t="shared" si="37"/>
        <v>020504.14807</v>
      </c>
      <c r="AP161" s="2">
        <v>12.0695</v>
      </c>
      <c r="AQ161" s="2" t="str">
        <f t="shared" si="38"/>
        <v>C</v>
      </c>
      <c r="AR161" t="str">
        <f t="shared" si="39"/>
        <v>DRS</v>
      </c>
      <c r="AT161">
        <f t="shared" si="40"/>
        <v>398.64816551003605</v>
      </c>
      <c r="AU161" s="2">
        <v>12.0695</v>
      </c>
      <c r="AV161" t="str">
        <f t="shared" si="41"/>
        <v>C</v>
      </c>
      <c r="AZ161" s="1">
        <v>2452398.64816551</v>
      </c>
      <c r="BA161">
        <v>12.003</v>
      </c>
      <c r="BB161">
        <v>12.111</v>
      </c>
      <c r="BC161">
        <v>12.017999999999999</v>
      </c>
      <c r="BD161">
        <v>12.146</v>
      </c>
      <c r="BE161" s="30">
        <f t="shared" si="34"/>
        <v>12.0695</v>
      </c>
    </row>
    <row r="162" spans="1:57" ht="12.75">
      <c r="A162" t="s">
        <v>351</v>
      </c>
      <c r="B162" t="s">
        <v>59</v>
      </c>
      <c r="C162" t="s">
        <v>352</v>
      </c>
      <c r="D162">
        <v>15</v>
      </c>
      <c r="E162">
        <v>121921.6</v>
      </c>
      <c r="F162">
        <v>195.3</v>
      </c>
      <c r="G162">
        <v>77456.5</v>
      </c>
      <c r="H162">
        <v>0.493</v>
      </c>
      <c r="I162">
        <v>53571.8</v>
      </c>
      <c r="J162">
        <v>0.893</v>
      </c>
      <c r="K162">
        <v>2452398.64864005</v>
      </c>
      <c r="L162" s="2">
        <f t="shared" si="28"/>
        <v>0.6486400500871241</v>
      </c>
      <c r="N162" s="2">
        <f t="shared" si="29"/>
        <v>0.493</v>
      </c>
      <c r="O162" s="1">
        <f t="shared" si="30"/>
        <v>2452398.64864005</v>
      </c>
      <c r="P162" s="2">
        <f t="shared" si="31"/>
        <v>0.493</v>
      </c>
      <c r="Q162" s="1">
        <f t="shared" si="32"/>
        <v>398.6486400500871</v>
      </c>
      <c r="R162" s="2">
        <f t="shared" si="33"/>
        <v>0.493</v>
      </c>
      <c r="AI162" s="1">
        <f t="shared" si="35"/>
        <v>2452398.64864005</v>
      </c>
      <c r="AJ162" s="2">
        <v>12.0755</v>
      </c>
      <c r="AN162" t="str">
        <f t="shared" si="36"/>
        <v>GEMPQ</v>
      </c>
      <c r="AO162" t="str">
        <f t="shared" si="37"/>
        <v>020504.14855</v>
      </c>
      <c r="AP162" s="2">
        <v>12.0755</v>
      </c>
      <c r="AQ162" s="2" t="str">
        <f t="shared" si="38"/>
        <v>C</v>
      </c>
      <c r="AR162" t="str">
        <f t="shared" si="39"/>
        <v>DRS</v>
      </c>
      <c r="AT162">
        <f t="shared" si="40"/>
        <v>398.6486400500871</v>
      </c>
      <c r="AU162" s="2">
        <v>12.0755</v>
      </c>
      <c r="AV162" t="str">
        <f t="shared" si="41"/>
        <v>C</v>
      </c>
      <c r="AZ162" s="1">
        <v>2452398.64864005</v>
      </c>
      <c r="BA162">
        <v>11.996</v>
      </c>
      <c r="BB162">
        <v>12.123000000000001</v>
      </c>
      <c r="BC162">
        <v>12.03</v>
      </c>
      <c r="BD162">
        <v>12.153</v>
      </c>
      <c r="BE162" s="30">
        <f t="shared" si="34"/>
        <v>12.0755</v>
      </c>
    </row>
    <row r="163" spans="1:57" ht="12.75">
      <c r="A163" t="s">
        <v>353</v>
      </c>
      <c r="B163" t="s">
        <v>59</v>
      </c>
      <c r="C163" t="s">
        <v>354</v>
      </c>
      <c r="D163">
        <v>15</v>
      </c>
      <c r="E163">
        <v>121874.8</v>
      </c>
      <c r="F163">
        <v>194.3</v>
      </c>
      <c r="G163">
        <v>77870.6</v>
      </c>
      <c r="H163">
        <v>0.486</v>
      </c>
      <c r="I163">
        <v>54330.8</v>
      </c>
      <c r="J163">
        <v>0.877</v>
      </c>
      <c r="K163">
        <v>2452398.64910301</v>
      </c>
      <c r="L163" s="2">
        <f t="shared" si="28"/>
        <v>0.6491030100733042</v>
      </c>
      <c r="N163" s="2">
        <f t="shared" si="29"/>
        <v>0.486</v>
      </c>
      <c r="O163" s="1">
        <f t="shared" si="30"/>
        <v>2452398.64910301</v>
      </c>
      <c r="P163" s="2">
        <f t="shared" si="31"/>
        <v>0.486</v>
      </c>
      <c r="Q163" s="1">
        <f t="shared" si="32"/>
        <v>398.6491030100733</v>
      </c>
      <c r="R163" s="2">
        <f t="shared" si="33"/>
        <v>0.486</v>
      </c>
      <c r="AI163" s="1">
        <f t="shared" si="35"/>
        <v>2452398.64910301</v>
      </c>
      <c r="AJ163" s="2">
        <v>12.0735</v>
      </c>
      <c r="AN163" t="str">
        <f t="shared" si="36"/>
        <v>GEMPQ</v>
      </c>
      <c r="AO163" t="str">
        <f t="shared" si="37"/>
        <v>020504.14901</v>
      </c>
      <c r="AP163" s="2">
        <v>12.0735</v>
      </c>
      <c r="AQ163" s="2" t="str">
        <f t="shared" si="38"/>
        <v>C</v>
      </c>
      <c r="AR163" t="str">
        <f t="shared" si="39"/>
        <v>DRS</v>
      </c>
      <c r="AT163">
        <f t="shared" si="40"/>
        <v>398.6491030100733</v>
      </c>
      <c r="AU163" s="2">
        <v>12.0735</v>
      </c>
      <c r="AV163" t="str">
        <f t="shared" si="41"/>
        <v>C</v>
      </c>
      <c r="AZ163" s="1">
        <v>2452398.64910301</v>
      </c>
      <c r="BA163">
        <v>11.988</v>
      </c>
      <c r="BB163">
        <v>12.116000000000001</v>
      </c>
      <c r="BC163">
        <v>12.039</v>
      </c>
      <c r="BD163">
        <v>12.151</v>
      </c>
      <c r="BE163" s="30">
        <f t="shared" si="34"/>
        <v>12.0735</v>
      </c>
    </row>
    <row r="164" spans="1:57" ht="12.75">
      <c r="A164" t="s">
        <v>355</v>
      </c>
      <c r="B164" t="s">
        <v>59</v>
      </c>
      <c r="C164" t="s">
        <v>356</v>
      </c>
      <c r="D164">
        <v>15</v>
      </c>
      <c r="E164">
        <v>122289.7</v>
      </c>
      <c r="F164">
        <v>194.5</v>
      </c>
      <c r="G164">
        <v>77828.5</v>
      </c>
      <c r="H164">
        <v>0.491</v>
      </c>
      <c r="I164">
        <v>53364.1</v>
      </c>
      <c r="J164">
        <v>0.9</v>
      </c>
      <c r="K164">
        <v>2452398.64956597</v>
      </c>
      <c r="L164" s="2">
        <f t="shared" si="28"/>
        <v>0.6495659700594842</v>
      </c>
      <c r="N164" s="2">
        <f t="shared" si="29"/>
        <v>0.491</v>
      </c>
      <c r="O164" s="1">
        <f t="shared" si="30"/>
        <v>2452398.64956597</v>
      </c>
      <c r="P164" s="2">
        <f t="shared" si="31"/>
        <v>0.491</v>
      </c>
      <c r="Q164" s="1">
        <f t="shared" si="32"/>
        <v>398.6495659700595</v>
      </c>
      <c r="R164" s="2">
        <f t="shared" si="33"/>
        <v>0.491</v>
      </c>
      <c r="AI164" s="1">
        <f t="shared" si="35"/>
        <v>2452398.64956597</v>
      </c>
      <c r="AJ164" s="2">
        <v>12.07375</v>
      </c>
      <c r="AN164" t="str">
        <f t="shared" si="36"/>
        <v>GEMPQ</v>
      </c>
      <c r="AO164" t="str">
        <f t="shared" si="37"/>
        <v>020504.14947</v>
      </c>
      <c r="AP164" s="2">
        <v>12.07375</v>
      </c>
      <c r="AQ164" s="2" t="str">
        <f t="shared" si="38"/>
        <v>C</v>
      </c>
      <c r="AR164" t="str">
        <f t="shared" si="39"/>
        <v>DRS</v>
      </c>
      <c r="AT164">
        <f t="shared" si="40"/>
        <v>398.6495659700595</v>
      </c>
      <c r="AU164" s="2">
        <v>12.07375</v>
      </c>
      <c r="AV164" t="str">
        <f t="shared" si="41"/>
        <v>C</v>
      </c>
      <c r="AZ164" s="1">
        <v>2452398.64956597</v>
      </c>
      <c r="BA164">
        <v>12.011</v>
      </c>
      <c r="BB164">
        <v>12.121</v>
      </c>
      <c r="BC164">
        <v>12.02</v>
      </c>
      <c r="BD164">
        <v>12.143</v>
      </c>
      <c r="BE164" s="30">
        <f t="shared" si="34"/>
        <v>12.07375</v>
      </c>
    </row>
    <row r="165" spans="1:57" ht="12.75">
      <c r="A165" t="s">
        <v>357</v>
      </c>
      <c r="B165" t="s">
        <v>59</v>
      </c>
      <c r="C165" t="s">
        <v>358</v>
      </c>
      <c r="D165">
        <v>15</v>
      </c>
      <c r="E165">
        <v>122008.8</v>
      </c>
      <c r="F165">
        <v>192.4</v>
      </c>
      <c r="G165">
        <v>83716.4</v>
      </c>
      <c r="H165">
        <v>0.409</v>
      </c>
      <c r="I165">
        <v>53622.6</v>
      </c>
      <c r="J165">
        <v>0.893</v>
      </c>
      <c r="K165">
        <v>2452398.65001736</v>
      </c>
      <c r="L165" s="2">
        <f t="shared" si="28"/>
        <v>0.6500173602253199</v>
      </c>
      <c r="N165" s="2">
        <f t="shared" si="29"/>
        <v>0.409</v>
      </c>
      <c r="O165" s="1">
        <f t="shared" si="30"/>
        <v>2452398.65001736</v>
      </c>
      <c r="P165" s="2">
        <f t="shared" si="31"/>
        <v>0.409</v>
      </c>
      <c r="Q165" s="1">
        <f t="shared" si="32"/>
        <v>398.6500173602253</v>
      </c>
      <c r="R165" s="2">
        <f t="shared" si="33"/>
        <v>0.409</v>
      </c>
      <c r="AI165" s="1">
        <f t="shared" si="35"/>
        <v>2452398.65001736</v>
      </c>
      <c r="AJ165" s="2">
        <v>11.99025</v>
      </c>
      <c r="AN165" t="str">
        <f t="shared" si="36"/>
        <v>GEMPQ</v>
      </c>
      <c r="AO165" t="str">
        <f t="shared" si="37"/>
        <v>020504.14993</v>
      </c>
      <c r="AP165" s="2">
        <v>11.99025</v>
      </c>
      <c r="AQ165" s="2" t="str">
        <f t="shared" si="38"/>
        <v>C</v>
      </c>
      <c r="AR165" t="str">
        <f t="shared" si="39"/>
        <v>DRS</v>
      </c>
      <c r="AT165">
        <f t="shared" si="40"/>
        <v>398.6500173602253</v>
      </c>
      <c r="AU165" s="2">
        <v>11.99025</v>
      </c>
      <c r="AV165" t="str">
        <f t="shared" si="41"/>
        <v>C</v>
      </c>
      <c r="AZ165" s="1">
        <v>2452398.65001736</v>
      </c>
      <c r="BA165">
        <v>11.908999999999999</v>
      </c>
      <c r="BB165">
        <v>12.039000000000001</v>
      </c>
      <c r="BC165">
        <v>11.947</v>
      </c>
      <c r="BD165">
        <v>12.066</v>
      </c>
      <c r="BE165" s="30">
        <f t="shared" si="34"/>
        <v>11.99025</v>
      </c>
    </row>
    <row r="166" spans="1:57" ht="12.75">
      <c r="A166" t="s">
        <v>359</v>
      </c>
      <c r="B166" t="s">
        <v>59</v>
      </c>
      <c r="C166" t="s">
        <v>360</v>
      </c>
      <c r="D166">
        <v>15</v>
      </c>
      <c r="E166">
        <v>121602.3</v>
      </c>
      <c r="F166">
        <v>192.9</v>
      </c>
      <c r="G166">
        <v>84337</v>
      </c>
      <c r="H166">
        <v>0.397</v>
      </c>
      <c r="I166">
        <v>54037.5</v>
      </c>
      <c r="J166">
        <v>0.881</v>
      </c>
      <c r="K166">
        <v>2452398.6504919</v>
      </c>
      <c r="L166" s="2">
        <f t="shared" si="28"/>
        <v>0.6504918998107314</v>
      </c>
      <c r="N166" s="2">
        <f t="shared" si="29"/>
        <v>0.397</v>
      </c>
      <c r="O166" s="1">
        <f t="shared" si="30"/>
        <v>2452398.6504919</v>
      </c>
      <c r="P166" s="2">
        <f t="shared" si="31"/>
        <v>0.397</v>
      </c>
      <c r="Q166" s="1">
        <f t="shared" si="32"/>
        <v>398.65049189981073</v>
      </c>
      <c r="R166" s="2">
        <f t="shared" si="33"/>
        <v>0.397</v>
      </c>
      <c r="AI166" s="1">
        <f t="shared" si="35"/>
        <v>2452398.6504919</v>
      </c>
      <c r="AJ166" s="2">
        <v>11.9885</v>
      </c>
      <c r="AN166" t="str">
        <f t="shared" si="36"/>
        <v>GEMPQ</v>
      </c>
      <c r="AO166" t="str">
        <f t="shared" si="37"/>
        <v>020504.15040</v>
      </c>
      <c r="AP166" s="2">
        <v>11.9885</v>
      </c>
      <c r="AQ166" s="2" t="str">
        <f t="shared" si="38"/>
        <v>C</v>
      </c>
      <c r="AR166" t="str">
        <f t="shared" si="39"/>
        <v>DRS</v>
      </c>
      <c r="AT166">
        <f t="shared" si="40"/>
        <v>398.65049189981073</v>
      </c>
      <c r="AU166" s="2">
        <v>11.9885</v>
      </c>
      <c r="AV166" t="str">
        <f t="shared" si="41"/>
        <v>C</v>
      </c>
      <c r="AZ166" s="1">
        <v>2452398.6504919</v>
      </c>
      <c r="BA166">
        <v>11.916</v>
      </c>
      <c r="BB166">
        <v>12.027000000000001</v>
      </c>
      <c r="BC166">
        <v>11.947</v>
      </c>
      <c r="BD166">
        <v>12.064</v>
      </c>
      <c r="BE166" s="30">
        <f t="shared" si="34"/>
        <v>11.9885</v>
      </c>
    </row>
    <row r="167" spans="1:57" ht="12.75">
      <c r="A167" t="s">
        <v>361</v>
      </c>
      <c r="B167" t="s">
        <v>59</v>
      </c>
      <c r="C167" t="s">
        <v>362</v>
      </c>
      <c r="D167">
        <v>15</v>
      </c>
      <c r="E167">
        <v>120965.1</v>
      </c>
      <c r="F167">
        <v>191.3</v>
      </c>
      <c r="G167">
        <v>85406.2</v>
      </c>
      <c r="H167">
        <v>0.378</v>
      </c>
      <c r="I167">
        <v>53871.8</v>
      </c>
      <c r="J167">
        <v>0.878</v>
      </c>
      <c r="K167">
        <v>2452398.65096644</v>
      </c>
      <c r="L167" s="2">
        <f t="shared" si="28"/>
        <v>0.6509664398618042</v>
      </c>
      <c r="N167" s="2">
        <f t="shared" si="29"/>
        <v>0.378</v>
      </c>
      <c r="O167" s="1">
        <f t="shared" si="30"/>
        <v>2452398.65096644</v>
      </c>
      <c r="P167" s="2">
        <f t="shared" si="31"/>
        <v>0.378</v>
      </c>
      <c r="Q167" s="1">
        <f t="shared" si="32"/>
        <v>398.6509664398618</v>
      </c>
      <c r="R167" s="2">
        <f t="shared" si="33"/>
        <v>0.378</v>
      </c>
      <c r="AI167" s="1">
        <f t="shared" si="35"/>
        <v>2452398.65096644</v>
      </c>
      <c r="AJ167" s="2">
        <v>11.972000000000001</v>
      </c>
      <c r="AN167" t="str">
        <f t="shared" si="36"/>
        <v>GEMPQ</v>
      </c>
      <c r="AO167" t="str">
        <f t="shared" si="37"/>
        <v>020504.15087</v>
      </c>
      <c r="AP167" s="2">
        <v>11.972000000000001</v>
      </c>
      <c r="AQ167" s="2" t="str">
        <f t="shared" si="38"/>
        <v>C</v>
      </c>
      <c r="AR167" t="str">
        <f t="shared" si="39"/>
        <v>DRS</v>
      </c>
      <c r="AT167">
        <f t="shared" si="40"/>
        <v>398.6509664398618</v>
      </c>
      <c r="AU167" s="2">
        <v>11.972000000000001</v>
      </c>
      <c r="AV167" t="str">
        <f t="shared" si="41"/>
        <v>C</v>
      </c>
      <c r="AZ167" s="1">
        <v>2452398.65096644</v>
      </c>
      <c r="BA167">
        <v>11.9</v>
      </c>
      <c r="BB167">
        <v>12.008000000000001</v>
      </c>
      <c r="BC167">
        <v>11.93</v>
      </c>
      <c r="BD167">
        <v>12.05</v>
      </c>
      <c r="BE167" s="30">
        <f t="shared" si="34"/>
        <v>11.972000000000001</v>
      </c>
    </row>
    <row r="168" spans="1:57" ht="12.75">
      <c r="A168" t="s">
        <v>363</v>
      </c>
      <c r="B168" t="s">
        <v>59</v>
      </c>
      <c r="C168" t="s">
        <v>364</v>
      </c>
      <c r="D168">
        <v>15</v>
      </c>
      <c r="E168">
        <v>121892.5</v>
      </c>
      <c r="F168">
        <v>192.3</v>
      </c>
      <c r="G168">
        <v>84024.3</v>
      </c>
      <c r="H168">
        <v>0.404</v>
      </c>
      <c r="I168">
        <v>53565.3</v>
      </c>
      <c r="J168">
        <v>0.893</v>
      </c>
      <c r="K168">
        <v>2452398.65140625</v>
      </c>
      <c r="L168" s="2">
        <f t="shared" si="28"/>
        <v>0.6514062499627471</v>
      </c>
      <c r="N168" s="2">
        <f t="shared" si="29"/>
        <v>0.404</v>
      </c>
      <c r="O168" s="1">
        <f t="shared" si="30"/>
        <v>2452398.65140625</v>
      </c>
      <c r="P168" s="2">
        <f t="shared" si="31"/>
        <v>0.404</v>
      </c>
      <c r="Q168" s="1">
        <f t="shared" si="32"/>
        <v>398.65140624996275</v>
      </c>
      <c r="R168" s="2">
        <f t="shared" si="33"/>
        <v>0.404</v>
      </c>
      <c r="AI168" s="1">
        <f t="shared" si="35"/>
        <v>2452398.65140625</v>
      </c>
      <c r="AJ168" s="2">
        <v>11.988000000000001</v>
      </c>
      <c r="AN168" t="str">
        <f t="shared" si="36"/>
        <v>GEMPQ</v>
      </c>
      <c r="AO168" t="str">
        <f t="shared" si="37"/>
        <v>020504.15131</v>
      </c>
      <c r="AP168" s="2">
        <v>11.988000000000001</v>
      </c>
      <c r="AQ168" s="2" t="str">
        <f t="shared" si="38"/>
        <v>C</v>
      </c>
      <c r="AR168" t="str">
        <f t="shared" si="39"/>
        <v>DRS</v>
      </c>
      <c r="AT168">
        <f t="shared" si="40"/>
        <v>398.65140624996275</v>
      </c>
      <c r="AU168" s="2">
        <v>11.988000000000001</v>
      </c>
      <c r="AV168" t="str">
        <f t="shared" si="41"/>
        <v>C</v>
      </c>
      <c r="AZ168" s="1">
        <v>2452398.65140625</v>
      </c>
      <c r="BA168">
        <v>11.91</v>
      </c>
      <c r="BB168">
        <v>12.034</v>
      </c>
      <c r="BC168">
        <v>11.940999999999999</v>
      </c>
      <c r="BD168">
        <v>12.067</v>
      </c>
      <c r="BE168" s="30">
        <f t="shared" si="34"/>
        <v>11.988000000000001</v>
      </c>
    </row>
    <row r="169" spans="1:57" ht="12.75">
      <c r="A169" t="s">
        <v>365</v>
      </c>
      <c r="B169" t="s">
        <v>59</v>
      </c>
      <c r="C169" t="s">
        <v>366</v>
      </c>
      <c r="D169">
        <v>15</v>
      </c>
      <c r="E169">
        <v>121887.9</v>
      </c>
      <c r="F169">
        <v>193.6</v>
      </c>
      <c r="G169">
        <v>83172.7</v>
      </c>
      <c r="H169">
        <v>0.415</v>
      </c>
      <c r="I169">
        <v>54029.2</v>
      </c>
      <c r="J169">
        <v>0.883</v>
      </c>
      <c r="K169">
        <v>2452398.65186921</v>
      </c>
      <c r="L169" s="2">
        <f t="shared" si="28"/>
        <v>0.6518692099489272</v>
      </c>
      <c r="N169" s="2">
        <f t="shared" si="29"/>
        <v>0.415</v>
      </c>
      <c r="O169" s="1">
        <f t="shared" si="30"/>
        <v>2452398.65186921</v>
      </c>
      <c r="P169" s="2">
        <f t="shared" si="31"/>
        <v>0.415</v>
      </c>
      <c r="Q169" s="1">
        <f t="shared" si="32"/>
        <v>398.6518692099489</v>
      </c>
      <c r="R169" s="2">
        <f t="shared" si="33"/>
        <v>0.415</v>
      </c>
      <c r="AI169" s="1">
        <f t="shared" si="35"/>
        <v>2452398.65186921</v>
      </c>
      <c r="AJ169" s="2">
        <v>12.00225</v>
      </c>
      <c r="AN169" t="str">
        <f t="shared" si="36"/>
        <v>GEMPQ</v>
      </c>
      <c r="AO169" t="str">
        <f t="shared" si="37"/>
        <v>020504.15178</v>
      </c>
      <c r="AP169" s="2">
        <v>12.00225</v>
      </c>
      <c r="AQ169" s="2" t="str">
        <f t="shared" si="38"/>
        <v>C</v>
      </c>
      <c r="AR169" t="str">
        <f t="shared" si="39"/>
        <v>DRS</v>
      </c>
      <c r="AT169">
        <f t="shared" si="40"/>
        <v>398.6518692099489</v>
      </c>
      <c r="AU169" s="2">
        <v>12.00225</v>
      </c>
      <c r="AV169" t="str">
        <f t="shared" si="41"/>
        <v>C</v>
      </c>
      <c r="AZ169" s="1">
        <v>2452398.65186921</v>
      </c>
      <c r="BA169">
        <v>11.922</v>
      </c>
      <c r="BB169">
        <v>12.045</v>
      </c>
      <c r="BC169">
        <v>11.961</v>
      </c>
      <c r="BD169">
        <v>12.081000000000001</v>
      </c>
      <c r="BE169" s="30">
        <f t="shared" si="34"/>
        <v>12.00225</v>
      </c>
    </row>
    <row r="170" spans="1:57" ht="12.75">
      <c r="A170" t="s">
        <v>367</v>
      </c>
      <c r="B170" t="s">
        <v>59</v>
      </c>
      <c r="C170" t="s">
        <v>368</v>
      </c>
      <c r="D170">
        <v>15</v>
      </c>
      <c r="E170">
        <v>121342.7</v>
      </c>
      <c r="F170">
        <v>194.6</v>
      </c>
      <c r="G170">
        <v>82105.6</v>
      </c>
      <c r="H170">
        <v>0.424</v>
      </c>
      <c r="I170">
        <v>53917.5</v>
      </c>
      <c r="J170">
        <v>0.881</v>
      </c>
      <c r="K170">
        <v>2452398.65234375</v>
      </c>
      <c r="L170" s="2">
        <f t="shared" si="28"/>
        <v>0.65234375</v>
      </c>
      <c r="N170" s="2">
        <f t="shared" si="29"/>
        <v>0.424</v>
      </c>
      <c r="O170" s="1">
        <f t="shared" si="30"/>
        <v>2452398.65234375</v>
      </c>
      <c r="P170" s="2">
        <f t="shared" si="31"/>
        <v>0.424</v>
      </c>
      <c r="Q170" s="1">
        <f t="shared" si="32"/>
        <v>398.65234375</v>
      </c>
      <c r="R170" s="2">
        <f t="shared" si="33"/>
        <v>0.424</v>
      </c>
      <c r="AI170" s="1">
        <f t="shared" si="35"/>
        <v>2452398.65234375</v>
      </c>
      <c r="AJ170" s="2">
        <v>12.01525</v>
      </c>
      <c r="AN170" t="str">
        <f t="shared" si="36"/>
        <v>GEMPQ</v>
      </c>
      <c r="AO170" t="str">
        <f t="shared" si="37"/>
        <v>020504.15225</v>
      </c>
      <c r="AP170" s="2">
        <v>12.01525</v>
      </c>
      <c r="AQ170" s="2" t="str">
        <f t="shared" si="38"/>
        <v>C</v>
      </c>
      <c r="AR170" t="str">
        <f t="shared" si="39"/>
        <v>DRS</v>
      </c>
      <c r="AT170">
        <f t="shared" si="40"/>
        <v>398.65234375</v>
      </c>
      <c r="AU170" s="2">
        <v>12.01525</v>
      </c>
      <c r="AV170" t="str">
        <f t="shared" si="41"/>
        <v>C</v>
      </c>
      <c r="AZ170" s="1">
        <v>2452398.65234375</v>
      </c>
      <c r="BA170">
        <v>11.934</v>
      </c>
      <c r="BB170">
        <v>12.054</v>
      </c>
      <c r="BC170">
        <v>11.972999999999999</v>
      </c>
      <c r="BD170">
        <v>12.1</v>
      </c>
      <c r="BE170" s="30">
        <f t="shared" si="34"/>
        <v>12.01525</v>
      </c>
    </row>
    <row r="171" spans="1:57" ht="12.75">
      <c r="A171" t="s">
        <v>369</v>
      </c>
      <c r="B171" t="s">
        <v>59</v>
      </c>
      <c r="C171" t="s">
        <v>370</v>
      </c>
      <c r="D171">
        <v>15</v>
      </c>
      <c r="E171">
        <v>122775.5</v>
      </c>
      <c r="F171">
        <v>194.7</v>
      </c>
      <c r="G171">
        <v>81152.5</v>
      </c>
      <c r="H171">
        <v>0.45</v>
      </c>
      <c r="I171">
        <v>54565.4</v>
      </c>
      <c r="J171">
        <v>0.88</v>
      </c>
      <c r="K171">
        <v>2452398.65281829</v>
      </c>
      <c r="L171" s="2">
        <f t="shared" si="28"/>
        <v>0.6528182900510728</v>
      </c>
      <c r="N171" s="2">
        <f t="shared" si="29"/>
        <v>0.45</v>
      </c>
      <c r="O171" s="1">
        <f t="shared" si="30"/>
        <v>2452398.65281829</v>
      </c>
      <c r="P171" s="2">
        <f t="shared" si="31"/>
        <v>0.45</v>
      </c>
      <c r="Q171" s="1">
        <f t="shared" si="32"/>
        <v>398.6528182900511</v>
      </c>
      <c r="R171" s="2">
        <f t="shared" si="33"/>
        <v>0.45</v>
      </c>
      <c r="AI171" s="1">
        <f t="shared" si="35"/>
        <v>2452398.65281829</v>
      </c>
      <c r="AJ171" s="2">
        <v>12.0375</v>
      </c>
      <c r="AN171" t="str">
        <f t="shared" si="36"/>
        <v>GEMPQ</v>
      </c>
      <c r="AO171" t="str">
        <f t="shared" si="37"/>
        <v>020504.15273</v>
      </c>
      <c r="AP171" s="2">
        <v>12.0375</v>
      </c>
      <c r="AQ171" s="2" t="str">
        <f t="shared" si="38"/>
        <v>C</v>
      </c>
      <c r="AR171" t="str">
        <f t="shared" si="39"/>
        <v>DRS</v>
      </c>
      <c r="AT171">
        <f t="shared" si="40"/>
        <v>398.6528182900511</v>
      </c>
      <c r="AU171" s="2">
        <v>12.0375</v>
      </c>
      <c r="AV171" t="str">
        <f t="shared" si="41"/>
        <v>C</v>
      </c>
      <c r="AZ171" s="1">
        <v>2452398.65281829</v>
      </c>
      <c r="BA171">
        <v>11.958</v>
      </c>
      <c r="BB171">
        <v>12.08</v>
      </c>
      <c r="BC171">
        <v>11.999</v>
      </c>
      <c r="BD171">
        <v>12.113000000000001</v>
      </c>
      <c r="BE171" s="30">
        <f t="shared" si="34"/>
        <v>12.0375</v>
      </c>
    </row>
    <row r="172" spans="1:57" ht="12.75">
      <c r="A172" t="s">
        <v>371</v>
      </c>
      <c r="B172" t="s">
        <v>59</v>
      </c>
      <c r="C172" t="s">
        <v>372</v>
      </c>
      <c r="D172">
        <v>15</v>
      </c>
      <c r="E172">
        <v>122445.5</v>
      </c>
      <c r="F172">
        <v>191.6</v>
      </c>
      <c r="G172">
        <v>81585.9</v>
      </c>
      <c r="H172">
        <v>0.441</v>
      </c>
      <c r="I172">
        <v>53985.4</v>
      </c>
      <c r="J172">
        <v>0.889</v>
      </c>
      <c r="K172">
        <v>2452398.65326968</v>
      </c>
      <c r="L172" s="2">
        <f t="shared" si="28"/>
        <v>0.6532696802169085</v>
      </c>
      <c r="N172" s="2">
        <f t="shared" si="29"/>
        <v>0.441</v>
      </c>
      <c r="O172" s="1">
        <f t="shared" si="30"/>
        <v>2452398.65326968</v>
      </c>
      <c r="P172" s="2">
        <f t="shared" si="31"/>
        <v>0.441</v>
      </c>
      <c r="Q172" s="1">
        <f t="shared" si="32"/>
        <v>398.6532696802169</v>
      </c>
      <c r="R172" s="2">
        <f t="shared" si="33"/>
        <v>0.441</v>
      </c>
      <c r="AI172" s="1">
        <f t="shared" si="35"/>
        <v>2452398.65326968</v>
      </c>
      <c r="AJ172" s="2">
        <v>12.02425</v>
      </c>
      <c r="AN172" t="str">
        <f t="shared" si="36"/>
        <v>GEMPQ</v>
      </c>
      <c r="AO172" t="str">
        <f t="shared" si="37"/>
        <v>020504.15318</v>
      </c>
      <c r="AP172" s="2">
        <v>12.02425</v>
      </c>
      <c r="AQ172" s="2" t="str">
        <f t="shared" si="38"/>
        <v>C</v>
      </c>
      <c r="AR172" t="str">
        <f t="shared" si="39"/>
        <v>DRS</v>
      </c>
      <c r="AT172">
        <f t="shared" si="40"/>
        <v>398.6532696802169</v>
      </c>
      <c r="AU172" s="2">
        <v>12.02425</v>
      </c>
      <c r="AV172" t="str">
        <f t="shared" si="41"/>
        <v>C</v>
      </c>
      <c r="AZ172" s="1">
        <v>2452398.65326968</v>
      </c>
      <c r="BA172">
        <v>11.943999999999999</v>
      </c>
      <c r="BB172">
        <v>12.071000000000002</v>
      </c>
      <c r="BC172">
        <v>11.981</v>
      </c>
      <c r="BD172">
        <v>12.101</v>
      </c>
      <c r="BE172" s="30">
        <f t="shared" si="34"/>
        <v>12.02425</v>
      </c>
    </row>
    <row r="173" spans="1:57" ht="12.75">
      <c r="A173" t="s">
        <v>373</v>
      </c>
      <c r="B173" t="s">
        <v>59</v>
      </c>
      <c r="C173" t="s">
        <v>374</v>
      </c>
      <c r="D173">
        <v>15</v>
      </c>
      <c r="E173">
        <v>123350.7</v>
      </c>
      <c r="F173">
        <v>193.3</v>
      </c>
      <c r="G173">
        <v>80450.8</v>
      </c>
      <c r="H173">
        <v>0.464</v>
      </c>
      <c r="I173">
        <v>54567.8</v>
      </c>
      <c r="J173">
        <v>0.886</v>
      </c>
      <c r="K173">
        <v>2452398.65373264</v>
      </c>
      <c r="L173" s="2">
        <f t="shared" si="28"/>
        <v>0.6537326402030885</v>
      </c>
      <c r="N173" s="2">
        <f t="shared" si="29"/>
        <v>0.464</v>
      </c>
      <c r="O173" s="1">
        <f t="shared" si="30"/>
        <v>2452398.65373264</v>
      </c>
      <c r="P173" s="2">
        <f t="shared" si="31"/>
        <v>0.464</v>
      </c>
      <c r="Q173" s="1">
        <f t="shared" si="32"/>
        <v>398.6537326402031</v>
      </c>
      <c r="R173" s="2">
        <f t="shared" si="33"/>
        <v>0.464</v>
      </c>
      <c r="AI173" s="1">
        <f t="shared" si="35"/>
        <v>2452398.65373264</v>
      </c>
      <c r="AJ173" s="2">
        <v>12.049750000000001</v>
      </c>
      <c r="AN173" t="str">
        <f t="shared" si="36"/>
        <v>GEMPQ</v>
      </c>
      <c r="AO173" t="str">
        <f t="shared" si="37"/>
        <v>020504.15364</v>
      </c>
      <c r="AP173" s="2">
        <v>12.049750000000001</v>
      </c>
      <c r="AQ173" s="2" t="str">
        <f t="shared" si="38"/>
        <v>C</v>
      </c>
      <c r="AR173" t="str">
        <f t="shared" si="39"/>
        <v>DRS</v>
      </c>
      <c r="AT173">
        <f t="shared" si="40"/>
        <v>398.6537326402031</v>
      </c>
      <c r="AU173" s="2">
        <v>12.049750000000001</v>
      </c>
      <c r="AV173" t="str">
        <f t="shared" si="41"/>
        <v>C</v>
      </c>
      <c r="AZ173" s="1">
        <v>2452398.65373264</v>
      </c>
      <c r="BA173">
        <v>11.972</v>
      </c>
      <c r="BB173">
        <v>12.094000000000001</v>
      </c>
      <c r="BC173">
        <v>12.009</v>
      </c>
      <c r="BD173">
        <v>12.124</v>
      </c>
      <c r="BE173" s="30">
        <f t="shared" si="34"/>
        <v>12.049750000000001</v>
      </c>
    </row>
    <row r="174" spans="1:57" ht="12.75">
      <c r="A174" t="s">
        <v>375</v>
      </c>
      <c r="B174" t="s">
        <v>59</v>
      </c>
      <c r="C174" t="s">
        <v>376</v>
      </c>
      <c r="D174">
        <v>15</v>
      </c>
      <c r="E174">
        <v>121556.3</v>
      </c>
      <c r="F174">
        <v>190</v>
      </c>
      <c r="G174">
        <v>81794.1</v>
      </c>
      <c r="H174">
        <v>0.43</v>
      </c>
      <c r="I174">
        <v>54523.8</v>
      </c>
      <c r="J174">
        <v>0.87</v>
      </c>
      <c r="K174">
        <v>2452398.65420718</v>
      </c>
      <c r="L174" s="2">
        <f t="shared" si="28"/>
        <v>0.6542071797885001</v>
      </c>
      <c r="N174" s="2">
        <f t="shared" si="29"/>
        <v>0.43</v>
      </c>
      <c r="O174" s="1">
        <f t="shared" si="30"/>
        <v>2452398.65420718</v>
      </c>
      <c r="P174" s="2">
        <f t="shared" si="31"/>
        <v>0.43</v>
      </c>
      <c r="Q174" s="1">
        <f t="shared" si="32"/>
        <v>398.6542071797885</v>
      </c>
      <c r="R174" s="2">
        <f t="shared" si="33"/>
        <v>0.43</v>
      </c>
      <c r="AI174" s="1">
        <f t="shared" si="35"/>
        <v>2452398.65420718</v>
      </c>
      <c r="AJ174" s="2">
        <v>12.024750000000001</v>
      </c>
      <c r="AN174" t="str">
        <f t="shared" si="36"/>
        <v>GEMPQ</v>
      </c>
      <c r="AO174" t="str">
        <f t="shared" si="37"/>
        <v>020504.15412</v>
      </c>
      <c r="AP174" s="2">
        <v>12.024750000000001</v>
      </c>
      <c r="AQ174" s="2" t="str">
        <f t="shared" si="38"/>
        <v>C</v>
      </c>
      <c r="AR174" t="str">
        <f t="shared" si="39"/>
        <v>DRS</v>
      </c>
      <c r="AT174">
        <f t="shared" si="40"/>
        <v>398.6542071797885</v>
      </c>
      <c r="AU174" s="2">
        <v>12.024750000000001</v>
      </c>
      <c r="AV174" t="str">
        <f t="shared" si="41"/>
        <v>C</v>
      </c>
      <c r="AZ174" s="1">
        <v>2452398.65420718</v>
      </c>
      <c r="BA174">
        <v>11.945</v>
      </c>
      <c r="BB174">
        <v>12.06</v>
      </c>
      <c r="BC174">
        <v>11.99</v>
      </c>
      <c r="BD174">
        <v>12.104000000000001</v>
      </c>
      <c r="BE174" s="30">
        <f t="shared" si="34"/>
        <v>12.024750000000001</v>
      </c>
    </row>
    <row r="175" spans="1:57" ht="12.75">
      <c r="A175" t="s">
        <v>377</v>
      </c>
      <c r="B175" t="s">
        <v>59</v>
      </c>
      <c r="C175" t="s">
        <v>378</v>
      </c>
      <c r="D175">
        <v>15</v>
      </c>
      <c r="E175">
        <v>122957.9</v>
      </c>
      <c r="F175">
        <v>189.3</v>
      </c>
      <c r="G175">
        <v>81829</v>
      </c>
      <c r="H175">
        <v>0.442</v>
      </c>
      <c r="I175">
        <v>54481.3</v>
      </c>
      <c r="J175">
        <v>0.884</v>
      </c>
      <c r="K175">
        <v>2452398.65465856</v>
      </c>
      <c r="L175" s="2">
        <f t="shared" si="28"/>
        <v>0.6546585601754487</v>
      </c>
      <c r="N175" s="2">
        <f t="shared" si="29"/>
        <v>0.442</v>
      </c>
      <c r="O175" s="1">
        <f t="shared" si="30"/>
        <v>2452398.65465856</v>
      </c>
      <c r="P175" s="2">
        <f t="shared" si="31"/>
        <v>0.442</v>
      </c>
      <c r="Q175" s="1">
        <f t="shared" si="32"/>
        <v>398.65465856017545</v>
      </c>
      <c r="R175" s="2">
        <f t="shared" si="33"/>
        <v>0.442</v>
      </c>
      <c r="AI175" s="1">
        <f t="shared" si="35"/>
        <v>2452398.65465856</v>
      </c>
      <c r="AJ175" s="2">
        <v>12.027750000000001</v>
      </c>
      <c r="AN175" t="str">
        <f t="shared" si="36"/>
        <v>GEMPQ</v>
      </c>
      <c r="AO175" t="str">
        <f t="shared" si="37"/>
        <v>020504.15457</v>
      </c>
      <c r="AP175" s="2">
        <v>12.027750000000001</v>
      </c>
      <c r="AQ175" s="2" t="str">
        <f t="shared" si="38"/>
        <v>C</v>
      </c>
      <c r="AR175" t="str">
        <f t="shared" si="39"/>
        <v>DRS</v>
      </c>
      <c r="AT175">
        <f t="shared" si="40"/>
        <v>398.65465856017545</v>
      </c>
      <c r="AU175" s="2">
        <v>12.027750000000001</v>
      </c>
      <c r="AV175" t="str">
        <f t="shared" si="41"/>
        <v>C</v>
      </c>
      <c r="AZ175" s="1">
        <v>2452398.65465856</v>
      </c>
      <c r="BA175">
        <v>11.948</v>
      </c>
      <c r="BB175">
        <v>12.072000000000001</v>
      </c>
      <c r="BC175">
        <v>11.988999999999999</v>
      </c>
      <c r="BD175">
        <v>12.102</v>
      </c>
      <c r="BE175" s="30">
        <f t="shared" si="34"/>
        <v>12.027750000000001</v>
      </c>
    </row>
    <row r="176" spans="1:57" ht="12.75">
      <c r="A176" t="s">
        <v>379</v>
      </c>
      <c r="B176" t="s">
        <v>59</v>
      </c>
      <c r="C176" t="s">
        <v>380</v>
      </c>
      <c r="D176">
        <v>15</v>
      </c>
      <c r="E176">
        <v>123511.9</v>
      </c>
      <c r="F176">
        <v>191.9</v>
      </c>
      <c r="G176">
        <v>83144.2</v>
      </c>
      <c r="H176">
        <v>0.43</v>
      </c>
      <c r="I176">
        <v>54655.2</v>
      </c>
      <c r="J176">
        <v>0.885</v>
      </c>
      <c r="K176">
        <v>2452398.65512153</v>
      </c>
      <c r="L176" s="2">
        <f t="shared" si="28"/>
        <v>0.6551215299405158</v>
      </c>
      <c r="N176" s="2">
        <f t="shared" si="29"/>
        <v>0.43</v>
      </c>
      <c r="O176" s="1">
        <f t="shared" si="30"/>
        <v>2452398.65512153</v>
      </c>
      <c r="P176" s="2">
        <f t="shared" si="31"/>
        <v>0.43</v>
      </c>
      <c r="Q176" s="1">
        <f t="shared" si="32"/>
        <v>398.6551215299405</v>
      </c>
      <c r="R176" s="2">
        <f t="shared" si="33"/>
        <v>0.43</v>
      </c>
      <c r="AI176" s="1">
        <f t="shared" si="35"/>
        <v>2452398.65512153</v>
      </c>
      <c r="AJ176" s="2">
        <v>12.016750000000002</v>
      </c>
      <c r="AN176" t="str">
        <f t="shared" si="36"/>
        <v>GEMPQ</v>
      </c>
      <c r="AO176" t="str">
        <f t="shared" si="37"/>
        <v>020504.15503</v>
      </c>
      <c r="AP176" s="2">
        <v>12.016750000000002</v>
      </c>
      <c r="AQ176" s="2" t="str">
        <f t="shared" si="38"/>
        <v>C</v>
      </c>
      <c r="AR176" t="str">
        <f t="shared" si="39"/>
        <v>DRS</v>
      </c>
      <c r="AT176">
        <f t="shared" si="40"/>
        <v>398.6551215299405</v>
      </c>
      <c r="AU176" s="2">
        <v>12.016750000000002</v>
      </c>
      <c r="AV176" t="str">
        <f t="shared" si="41"/>
        <v>C</v>
      </c>
      <c r="AZ176" s="1">
        <v>2452398.65512153</v>
      </c>
      <c r="BA176">
        <v>11.942</v>
      </c>
      <c r="BB176">
        <v>12.06</v>
      </c>
      <c r="BC176">
        <v>11.975</v>
      </c>
      <c r="BD176">
        <v>12.09</v>
      </c>
      <c r="BE176" s="30">
        <f t="shared" si="34"/>
        <v>12.016750000000002</v>
      </c>
    </row>
    <row r="177" spans="1:57" ht="12.75">
      <c r="A177" t="s">
        <v>381</v>
      </c>
      <c r="B177" t="s">
        <v>59</v>
      </c>
      <c r="C177" t="s">
        <v>382</v>
      </c>
      <c r="D177">
        <v>15</v>
      </c>
      <c r="E177">
        <v>123461.5</v>
      </c>
      <c r="F177">
        <v>190.8</v>
      </c>
      <c r="G177">
        <v>84300.4</v>
      </c>
      <c r="H177">
        <v>0.414</v>
      </c>
      <c r="I177">
        <v>54261.8</v>
      </c>
      <c r="J177">
        <v>0.893</v>
      </c>
      <c r="K177">
        <v>2452398.65559606</v>
      </c>
      <c r="L177" s="2">
        <f t="shared" si="28"/>
        <v>0.6555960602127016</v>
      </c>
      <c r="N177" s="2">
        <f t="shared" si="29"/>
        <v>0.414</v>
      </c>
      <c r="O177" s="1">
        <f t="shared" si="30"/>
        <v>2452398.65559606</v>
      </c>
      <c r="P177" s="2">
        <f t="shared" si="31"/>
        <v>0.414</v>
      </c>
      <c r="Q177" s="1">
        <f t="shared" si="32"/>
        <v>398.6555960602127</v>
      </c>
      <c r="R177" s="2">
        <f t="shared" si="33"/>
        <v>0.414</v>
      </c>
      <c r="AI177" s="1">
        <f t="shared" si="35"/>
        <v>2452398.65559606</v>
      </c>
      <c r="AJ177" s="2">
        <v>11.9985</v>
      </c>
      <c r="AN177" t="str">
        <f t="shared" si="36"/>
        <v>GEMPQ</v>
      </c>
      <c r="AO177" t="str">
        <f t="shared" si="37"/>
        <v>020504.15550</v>
      </c>
      <c r="AP177" s="2">
        <v>11.9985</v>
      </c>
      <c r="AQ177" s="2" t="str">
        <f t="shared" si="38"/>
        <v>C</v>
      </c>
      <c r="AR177" t="str">
        <f t="shared" si="39"/>
        <v>DRS</v>
      </c>
      <c r="AT177">
        <f t="shared" si="40"/>
        <v>398.6555960602127</v>
      </c>
      <c r="AU177" s="2">
        <v>11.9985</v>
      </c>
      <c r="AV177" t="str">
        <f t="shared" si="41"/>
        <v>C</v>
      </c>
      <c r="AZ177" s="1">
        <v>2452398.65559606</v>
      </c>
      <c r="BA177">
        <v>11.927999999999999</v>
      </c>
      <c r="BB177">
        <v>12.044</v>
      </c>
      <c r="BC177">
        <v>11.951</v>
      </c>
      <c r="BD177">
        <v>12.071000000000002</v>
      </c>
      <c r="BE177" s="30">
        <f t="shared" si="34"/>
        <v>11.9985</v>
      </c>
    </row>
    <row r="178" spans="1:57" ht="12.75">
      <c r="A178" t="s">
        <v>383</v>
      </c>
      <c r="B178" t="s">
        <v>59</v>
      </c>
      <c r="C178" t="s">
        <v>384</v>
      </c>
      <c r="D178">
        <v>15</v>
      </c>
      <c r="E178">
        <v>123221</v>
      </c>
      <c r="F178">
        <v>191.2</v>
      </c>
      <c r="G178">
        <v>83094.7</v>
      </c>
      <c r="H178">
        <v>0.428</v>
      </c>
      <c r="I178">
        <v>55466.8</v>
      </c>
      <c r="J178">
        <v>0.867</v>
      </c>
      <c r="K178">
        <v>2452398.65603588</v>
      </c>
      <c r="L178" s="2">
        <f t="shared" si="28"/>
        <v>0.6560358800925314</v>
      </c>
      <c r="N178" s="2">
        <f t="shared" si="29"/>
        <v>0.428</v>
      </c>
      <c r="O178" s="1">
        <f t="shared" si="30"/>
        <v>2452398.65603588</v>
      </c>
      <c r="P178" s="2">
        <f t="shared" si="31"/>
        <v>0.428</v>
      </c>
      <c r="Q178" s="1">
        <f t="shared" si="32"/>
        <v>398.65603588009253</v>
      </c>
      <c r="R178" s="2">
        <f t="shared" si="33"/>
        <v>0.428</v>
      </c>
      <c r="AI178" s="1">
        <f t="shared" si="35"/>
        <v>2452398.65603588</v>
      </c>
      <c r="AJ178" s="2">
        <v>12.021</v>
      </c>
      <c r="AN178" t="str">
        <f t="shared" si="36"/>
        <v>GEMPQ</v>
      </c>
      <c r="AO178" t="str">
        <f t="shared" si="37"/>
        <v>020504.15594</v>
      </c>
      <c r="AP178" s="2">
        <v>12.021</v>
      </c>
      <c r="AQ178" s="2" t="str">
        <f t="shared" si="38"/>
        <v>C</v>
      </c>
      <c r="AR178" t="str">
        <f t="shared" si="39"/>
        <v>DRS</v>
      </c>
      <c r="AT178">
        <f t="shared" si="40"/>
        <v>398.65603588009253</v>
      </c>
      <c r="AU178" s="2">
        <v>12.021</v>
      </c>
      <c r="AV178" t="str">
        <f t="shared" si="41"/>
        <v>C</v>
      </c>
      <c r="AZ178" s="1">
        <v>2452398.65603588</v>
      </c>
      <c r="BA178">
        <v>11.945</v>
      </c>
      <c r="BB178">
        <v>12.058000000000002</v>
      </c>
      <c r="BC178">
        <v>11.99</v>
      </c>
      <c r="BD178">
        <v>12.091000000000001</v>
      </c>
      <c r="BE178" s="30">
        <f t="shared" si="34"/>
        <v>12.021</v>
      </c>
    </row>
    <row r="179" spans="1:57" ht="12.75">
      <c r="A179" t="s">
        <v>385</v>
      </c>
      <c r="B179" t="s">
        <v>59</v>
      </c>
      <c r="C179" t="s">
        <v>386</v>
      </c>
      <c r="D179">
        <v>15</v>
      </c>
      <c r="E179">
        <v>123407.4</v>
      </c>
      <c r="F179">
        <v>189.2</v>
      </c>
      <c r="G179">
        <v>80543</v>
      </c>
      <c r="H179">
        <v>0.463</v>
      </c>
      <c r="I179">
        <v>54509.3</v>
      </c>
      <c r="J179">
        <v>0.887</v>
      </c>
      <c r="K179">
        <v>2452398.65655671</v>
      </c>
      <c r="L179" s="2">
        <f t="shared" si="28"/>
        <v>0.6565567101351917</v>
      </c>
      <c r="N179" s="2">
        <f t="shared" si="29"/>
        <v>0.463</v>
      </c>
      <c r="O179" s="1">
        <f t="shared" si="30"/>
        <v>2452398.65655671</v>
      </c>
      <c r="P179" s="2">
        <f t="shared" si="31"/>
        <v>0.463</v>
      </c>
      <c r="Q179" s="1">
        <f t="shared" si="32"/>
        <v>398.6565567101352</v>
      </c>
      <c r="R179" s="2">
        <f t="shared" si="33"/>
        <v>0.463</v>
      </c>
      <c r="AI179" s="1">
        <f t="shared" si="35"/>
        <v>2452398.65655671</v>
      </c>
      <c r="AJ179" s="2">
        <v>12.048499999999999</v>
      </c>
      <c r="AN179" t="str">
        <f t="shared" si="36"/>
        <v>GEMPQ</v>
      </c>
      <c r="AO179" t="str">
        <f t="shared" si="37"/>
        <v>020504.15646</v>
      </c>
      <c r="AP179" s="2">
        <v>12.048499999999999</v>
      </c>
      <c r="AQ179" s="2" t="str">
        <f t="shared" si="38"/>
        <v>C</v>
      </c>
      <c r="AR179" t="str">
        <f t="shared" si="39"/>
        <v>DRS</v>
      </c>
      <c r="AT179">
        <f t="shared" si="40"/>
        <v>398.6565567101352</v>
      </c>
      <c r="AU179" s="2">
        <v>12.048499999999999</v>
      </c>
      <c r="AV179" t="str">
        <f t="shared" si="41"/>
        <v>C</v>
      </c>
      <c r="AZ179" s="1">
        <v>2452398.65655671</v>
      </c>
      <c r="BA179">
        <v>11.975</v>
      </c>
      <c r="BB179">
        <v>12.093</v>
      </c>
      <c r="BC179">
        <v>12.006</v>
      </c>
      <c r="BD179">
        <v>12.12</v>
      </c>
      <c r="BE179" s="30">
        <f t="shared" si="34"/>
        <v>12.048499999999999</v>
      </c>
    </row>
    <row r="180" spans="1:57" ht="12.75">
      <c r="A180" t="s">
        <v>387</v>
      </c>
      <c r="B180" t="s">
        <v>59</v>
      </c>
      <c r="C180" t="s">
        <v>388</v>
      </c>
      <c r="D180">
        <v>15</v>
      </c>
      <c r="E180">
        <v>122367.8</v>
      </c>
      <c r="F180">
        <v>187.7</v>
      </c>
      <c r="G180">
        <v>79432.2</v>
      </c>
      <c r="H180">
        <v>0.469</v>
      </c>
      <c r="I180">
        <v>54870</v>
      </c>
      <c r="J180">
        <v>0.871</v>
      </c>
      <c r="K180">
        <v>2452398.65703125</v>
      </c>
      <c r="L180" s="2">
        <f t="shared" si="28"/>
        <v>0.6570312501862645</v>
      </c>
      <c r="N180" s="2">
        <f t="shared" si="29"/>
        <v>0.469</v>
      </c>
      <c r="O180" s="1">
        <f t="shared" si="30"/>
        <v>2452398.65703125</v>
      </c>
      <c r="P180" s="2">
        <f t="shared" si="31"/>
        <v>0.469</v>
      </c>
      <c r="Q180" s="1">
        <f t="shared" si="32"/>
        <v>398.65703125018626</v>
      </c>
      <c r="R180" s="2">
        <f t="shared" si="33"/>
        <v>0.469</v>
      </c>
      <c r="AI180" s="1">
        <f t="shared" si="35"/>
        <v>2452398.65703125</v>
      </c>
      <c r="AJ180" s="2">
        <v>12.0605</v>
      </c>
      <c r="AN180" t="str">
        <f t="shared" si="36"/>
        <v>GEMPQ</v>
      </c>
      <c r="AO180" t="str">
        <f t="shared" si="37"/>
        <v>020504.15694</v>
      </c>
      <c r="AP180" s="2">
        <v>12.0605</v>
      </c>
      <c r="AQ180" s="2" t="str">
        <f t="shared" si="38"/>
        <v>C</v>
      </c>
      <c r="AR180" t="str">
        <f t="shared" si="39"/>
        <v>DRS</v>
      </c>
      <c r="AT180">
        <f t="shared" si="40"/>
        <v>398.65703125018626</v>
      </c>
      <c r="AU180" s="2">
        <v>12.0605</v>
      </c>
      <c r="AV180" t="str">
        <f t="shared" si="41"/>
        <v>C</v>
      </c>
      <c r="AZ180" s="1">
        <v>2452398.65703125</v>
      </c>
      <c r="BA180">
        <v>11.978</v>
      </c>
      <c r="BB180">
        <v>12.099</v>
      </c>
      <c r="BC180">
        <v>12.028</v>
      </c>
      <c r="BD180">
        <v>12.137</v>
      </c>
      <c r="BE180" s="30">
        <f t="shared" si="34"/>
        <v>12.0605</v>
      </c>
    </row>
    <row r="181" spans="1:57" ht="12.75">
      <c r="A181" t="s">
        <v>389</v>
      </c>
      <c r="B181" t="s">
        <v>59</v>
      </c>
      <c r="C181" t="s">
        <v>390</v>
      </c>
      <c r="D181">
        <v>15</v>
      </c>
      <c r="E181">
        <v>123535.5</v>
      </c>
      <c r="F181">
        <v>188.9</v>
      </c>
      <c r="G181">
        <v>82066.5</v>
      </c>
      <c r="H181">
        <v>0.444</v>
      </c>
      <c r="I181">
        <v>54845.1</v>
      </c>
      <c r="J181">
        <v>0.882</v>
      </c>
      <c r="K181">
        <v>2452398.65749421</v>
      </c>
      <c r="L181" s="2">
        <f t="shared" si="28"/>
        <v>0.6574942101724446</v>
      </c>
      <c r="N181" s="2">
        <f t="shared" si="29"/>
        <v>0.444</v>
      </c>
      <c r="O181" s="1">
        <f t="shared" si="30"/>
        <v>2452398.65749421</v>
      </c>
      <c r="P181" s="2">
        <f t="shared" si="31"/>
        <v>0.444</v>
      </c>
      <c r="Q181" s="1">
        <f t="shared" si="32"/>
        <v>398.65749421017244</v>
      </c>
      <c r="R181" s="2">
        <f t="shared" si="33"/>
        <v>0.444</v>
      </c>
      <c r="AI181" s="1">
        <f t="shared" si="35"/>
        <v>2452398.65749421</v>
      </c>
      <c r="AJ181" s="2">
        <v>12.03</v>
      </c>
      <c r="AN181" t="str">
        <f t="shared" si="36"/>
        <v>GEMPQ</v>
      </c>
      <c r="AO181" t="str">
        <f t="shared" si="37"/>
        <v>020504.15740</v>
      </c>
      <c r="AP181" s="2">
        <v>12.03</v>
      </c>
      <c r="AQ181" s="2" t="str">
        <f t="shared" si="38"/>
        <v>C</v>
      </c>
      <c r="AR181" t="str">
        <f t="shared" si="39"/>
        <v>DRS</v>
      </c>
      <c r="AT181">
        <f t="shared" si="40"/>
        <v>398.65749421017244</v>
      </c>
      <c r="AU181" s="2">
        <v>12.03</v>
      </c>
      <c r="AV181" t="str">
        <f t="shared" si="41"/>
        <v>C</v>
      </c>
      <c r="AZ181" s="1">
        <v>2452398.65749421</v>
      </c>
      <c r="BA181">
        <v>11.946</v>
      </c>
      <c r="BB181">
        <v>12.074000000000002</v>
      </c>
      <c r="BC181">
        <v>11.991999999999999</v>
      </c>
      <c r="BD181">
        <v>12.108</v>
      </c>
      <c r="BE181" s="30">
        <f t="shared" si="34"/>
        <v>12.030000000000001</v>
      </c>
    </row>
    <row r="182" spans="1:57" ht="12.75">
      <c r="A182" t="s">
        <v>391</v>
      </c>
      <c r="B182" t="s">
        <v>59</v>
      </c>
      <c r="C182" t="s">
        <v>392</v>
      </c>
      <c r="D182">
        <v>15</v>
      </c>
      <c r="E182">
        <v>123354.8</v>
      </c>
      <c r="F182">
        <v>188</v>
      </c>
      <c r="G182">
        <v>82468.8</v>
      </c>
      <c r="H182">
        <v>0.437</v>
      </c>
      <c r="I182">
        <v>54968.1</v>
      </c>
      <c r="J182">
        <v>0.878</v>
      </c>
      <c r="K182">
        <v>2452398.65800347</v>
      </c>
      <c r="L182" s="2">
        <f t="shared" si="28"/>
        <v>0.6580034699290991</v>
      </c>
      <c r="N182" s="2">
        <f t="shared" si="29"/>
        <v>0.437</v>
      </c>
      <c r="O182" s="1">
        <f t="shared" si="30"/>
        <v>2452398.65800347</v>
      </c>
      <c r="P182" s="2">
        <f t="shared" si="31"/>
        <v>0.437</v>
      </c>
      <c r="Q182" s="1">
        <f t="shared" si="32"/>
        <v>398.6580034699291</v>
      </c>
      <c r="R182" s="2">
        <f t="shared" si="33"/>
        <v>0.437</v>
      </c>
      <c r="AI182" s="1">
        <f t="shared" si="35"/>
        <v>2452398.65800347</v>
      </c>
      <c r="AJ182" s="2">
        <v>12.026</v>
      </c>
      <c r="AN182" t="str">
        <f t="shared" si="36"/>
        <v>GEMPQ</v>
      </c>
      <c r="AO182" t="str">
        <f t="shared" si="37"/>
        <v>020504.15791</v>
      </c>
      <c r="AP182" s="2">
        <v>12.026</v>
      </c>
      <c r="AQ182" s="2" t="str">
        <f t="shared" si="38"/>
        <v>C</v>
      </c>
      <c r="AR182" t="str">
        <f t="shared" si="39"/>
        <v>DRS</v>
      </c>
      <c r="AT182">
        <f t="shared" si="40"/>
        <v>398.6580034699291</v>
      </c>
      <c r="AU182" s="2">
        <v>12.026</v>
      </c>
      <c r="AV182" t="str">
        <f t="shared" si="41"/>
        <v>C</v>
      </c>
      <c r="AZ182" s="1">
        <v>2452398.65800347</v>
      </c>
      <c r="BA182">
        <v>11.943</v>
      </c>
      <c r="BB182">
        <v>12.067</v>
      </c>
      <c r="BC182">
        <v>11.99</v>
      </c>
      <c r="BD182">
        <v>12.104000000000001</v>
      </c>
      <c r="BE182" s="30">
        <f t="shared" si="34"/>
        <v>12.026</v>
      </c>
    </row>
    <row r="183" spans="1:57" ht="12.75">
      <c r="A183" t="s">
        <v>393</v>
      </c>
      <c r="B183" t="s">
        <v>59</v>
      </c>
      <c r="C183" t="s">
        <v>394</v>
      </c>
      <c r="D183">
        <v>15</v>
      </c>
      <c r="E183">
        <v>123567.1</v>
      </c>
      <c r="F183">
        <v>188.5</v>
      </c>
      <c r="G183">
        <v>81793.2</v>
      </c>
      <c r="H183">
        <v>0.448</v>
      </c>
      <c r="I183">
        <v>54714.8</v>
      </c>
      <c r="J183">
        <v>0.884</v>
      </c>
      <c r="K183">
        <v>2452398.65846644</v>
      </c>
      <c r="L183" s="2">
        <f t="shared" si="28"/>
        <v>0.6584664401598275</v>
      </c>
      <c r="N183" s="2">
        <f t="shared" si="29"/>
        <v>0.448</v>
      </c>
      <c r="O183" s="1">
        <f t="shared" si="30"/>
        <v>2452398.65846644</v>
      </c>
      <c r="P183" s="2">
        <f t="shared" si="31"/>
        <v>0.448</v>
      </c>
      <c r="Q183" s="1">
        <f t="shared" si="32"/>
        <v>398.6584664401598</v>
      </c>
      <c r="R183" s="2">
        <f t="shared" si="33"/>
        <v>0.448</v>
      </c>
      <c r="AI183" s="1">
        <f t="shared" si="35"/>
        <v>2452398.65846644</v>
      </c>
      <c r="AJ183" s="2">
        <v>12.03275</v>
      </c>
      <c r="AN183" t="str">
        <f t="shared" si="36"/>
        <v>GEMPQ</v>
      </c>
      <c r="AO183" t="str">
        <f t="shared" si="37"/>
        <v>020504.15837</v>
      </c>
      <c r="AP183" s="2">
        <v>12.03275</v>
      </c>
      <c r="AQ183" s="2" t="str">
        <f t="shared" si="38"/>
        <v>C</v>
      </c>
      <c r="AR183" t="str">
        <f t="shared" si="39"/>
        <v>DRS</v>
      </c>
      <c r="AT183">
        <f t="shared" si="40"/>
        <v>398.6584664401598</v>
      </c>
      <c r="AU183" s="2">
        <v>12.03275</v>
      </c>
      <c r="AV183" t="str">
        <f t="shared" si="41"/>
        <v>C</v>
      </c>
      <c r="AZ183" s="1">
        <v>2452398.65846644</v>
      </c>
      <c r="BA183">
        <v>11.959</v>
      </c>
      <c r="BB183">
        <v>12.078000000000001</v>
      </c>
      <c r="BC183">
        <v>11.993</v>
      </c>
      <c r="BD183">
        <v>12.101</v>
      </c>
      <c r="BE183" s="30">
        <f t="shared" si="34"/>
        <v>12.03275</v>
      </c>
    </row>
    <row r="184" spans="1:57" ht="12.75">
      <c r="A184" t="s">
        <v>395</v>
      </c>
      <c r="B184" t="s">
        <v>59</v>
      </c>
      <c r="C184" t="s">
        <v>396</v>
      </c>
      <c r="D184">
        <v>15</v>
      </c>
      <c r="E184">
        <v>123799.7</v>
      </c>
      <c r="F184">
        <v>186.9</v>
      </c>
      <c r="G184">
        <v>80045</v>
      </c>
      <c r="H184">
        <v>0.473</v>
      </c>
      <c r="I184">
        <v>55195.6</v>
      </c>
      <c r="J184">
        <v>0.877</v>
      </c>
      <c r="K184">
        <v>2452398.65894097</v>
      </c>
      <c r="L184" s="2">
        <f t="shared" si="28"/>
        <v>0.658940969966352</v>
      </c>
      <c r="N184" s="2">
        <f t="shared" si="29"/>
        <v>0.473</v>
      </c>
      <c r="O184" s="1">
        <f t="shared" si="30"/>
        <v>2452398.65894097</v>
      </c>
      <c r="P184" s="2">
        <f t="shared" si="31"/>
        <v>0.473</v>
      </c>
      <c r="Q184" s="1">
        <f t="shared" si="32"/>
        <v>398.65894096996635</v>
      </c>
      <c r="R184" s="2">
        <f t="shared" si="33"/>
        <v>0.473</v>
      </c>
      <c r="AI184" s="1">
        <f t="shared" si="35"/>
        <v>2452398.65894097</v>
      </c>
      <c r="AJ184" s="2">
        <v>12.059750000000001</v>
      </c>
      <c r="AN184" t="str">
        <f t="shared" si="36"/>
        <v>GEMPQ</v>
      </c>
      <c r="AO184" t="str">
        <f t="shared" si="37"/>
        <v>020504.15885</v>
      </c>
      <c r="AP184" s="2">
        <v>12.059750000000001</v>
      </c>
      <c r="AQ184" s="2" t="str">
        <f t="shared" si="38"/>
        <v>C</v>
      </c>
      <c r="AR184" t="str">
        <f t="shared" si="39"/>
        <v>DRS</v>
      </c>
      <c r="AT184">
        <f t="shared" si="40"/>
        <v>398.65894096996635</v>
      </c>
      <c r="AU184" s="2">
        <v>12.059750000000001</v>
      </c>
      <c r="AV184" t="str">
        <f t="shared" si="41"/>
        <v>C</v>
      </c>
      <c r="AZ184" s="1">
        <v>2452398.65894097</v>
      </c>
      <c r="BA184">
        <v>11.974</v>
      </c>
      <c r="BB184">
        <v>12.103000000000002</v>
      </c>
      <c r="BC184">
        <v>12.026</v>
      </c>
      <c r="BD184">
        <v>12.136000000000001</v>
      </c>
      <c r="BE184" s="30">
        <f t="shared" si="34"/>
        <v>12.059750000000001</v>
      </c>
    </row>
    <row r="185" spans="1:57" ht="12.75">
      <c r="A185" t="s">
        <v>397</v>
      </c>
      <c r="B185" t="s">
        <v>59</v>
      </c>
      <c r="C185" t="s">
        <v>398</v>
      </c>
      <c r="D185">
        <v>15</v>
      </c>
      <c r="E185">
        <v>124276.8</v>
      </c>
      <c r="F185">
        <v>185.8</v>
      </c>
      <c r="G185">
        <v>80997.2</v>
      </c>
      <c r="H185">
        <v>0.465</v>
      </c>
      <c r="I185">
        <v>55272.7</v>
      </c>
      <c r="J185">
        <v>0.88</v>
      </c>
      <c r="K185">
        <v>2452398.65939236</v>
      </c>
      <c r="L185" s="2">
        <f t="shared" si="28"/>
        <v>0.6593923601321876</v>
      </c>
      <c r="N185" s="2">
        <f t="shared" si="29"/>
        <v>0.465</v>
      </c>
      <c r="O185" s="1">
        <f t="shared" si="30"/>
        <v>2452398.65939236</v>
      </c>
      <c r="P185" s="2">
        <f t="shared" si="31"/>
        <v>0.465</v>
      </c>
      <c r="Q185" s="1">
        <f t="shared" si="32"/>
        <v>398.6593923601322</v>
      </c>
      <c r="R185" s="2">
        <f t="shared" si="33"/>
        <v>0.465</v>
      </c>
      <c r="AI185" s="1">
        <f t="shared" si="35"/>
        <v>2452398.65939236</v>
      </c>
      <c r="AJ185" s="2">
        <v>12.05175</v>
      </c>
      <c r="AN185" t="str">
        <f t="shared" si="36"/>
        <v>GEMPQ</v>
      </c>
      <c r="AO185" t="str">
        <f t="shared" si="37"/>
        <v>020504.15930</v>
      </c>
      <c r="AP185" s="2">
        <v>12.05175</v>
      </c>
      <c r="AQ185" s="2" t="str">
        <f t="shared" si="38"/>
        <v>C</v>
      </c>
      <c r="AR185" t="str">
        <f t="shared" si="39"/>
        <v>DRS</v>
      </c>
      <c r="AT185">
        <f t="shared" si="40"/>
        <v>398.6593923601322</v>
      </c>
      <c r="AU185" s="2">
        <v>12.05175</v>
      </c>
      <c r="AV185" t="str">
        <f t="shared" si="41"/>
        <v>C</v>
      </c>
      <c r="AZ185" s="1">
        <v>2452398.65939236</v>
      </c>
      <c r="BA185">
        <v>11.974</v>
      </c>
      <c r="BB185">
        <v>12.095</v>
      </c>
      <c r="BC185">
        <v>12.016</v>
      </c>
      <c r="BD185">
        <v>12.122</v>
      </c>
      <c r="BE185" s="30">
        <f t="shared" si="34"/>
        <v>12.05175</v>
      </c>
    </row>
    <row r="186" spans="1:57" ht="12.75">
      <c r="A186" t="s">
        <v>399</v>
      </c>
      <c r="B186" t="s">
        <v>59</v>
      </c>
      <c r="C186" t="s">
        <v>400</v>
      </c>
      <c r="D186">
        <v>15</v>
      </c>
      <c r="E186">
        <v>122381.4</v>
      </c>
      <c r="F186">
        <v>186.7</v>
      </c>
      <c r="G186">
        <v>80935</v>
      </c>
      <c r="H186">
        <v>0.449</v>
      </c>
      <c r="I186">
        <v>55305.9</v>
      </c>
      <c r="J186">
        <v>0.862</v>
      </c>
      <c r="K186">
        <v>2452398.6598669</v>
      </c>
      <c r="L186" s="2">
        <f t="shared" si="28"/>
        <v>0.6598669001832604</v>
      </c>
      <c r="N186" s="2">
        <f t="shared" si="29"/>
        <v>0.449</v>
      </c>
      <c r="O186" s="1">
        <f t="shared" si="30"/>
        <v>2452398.6598669</v>
      </c>
      <c r="P186" s="2">
        <f t="shared" si="31"/>
        <v>0.449</v>
      </c>
      <c r="Q186" s="1">
        <f t="shared" si="32"/>
        <v>398.65986690018326</v>
      </c>
      <c r="R186" s="2">
        <f t="shared" si="33"/>
        <v>0.449</v>
      </c>
      <c r="AI186" s="1">
        <f t="shared" si="35"/>
        <v>2452398.6598669</v>
      </c>
      <c r="AJ186" s="2">
        <v>12.0485</v>
      </c>
      <c r="AN186" t="str">
        <f t="shared" si="36"/>
        <v>GEMPQ</v>
      </c>
      <c r="AO186" t="str">
        <f t="shared" si="37"/>
        <v>020504.15978</v>
      </c>
      <c r="AP186" s="2">
        <v>12.0485</v>
      </c>
      <c r="AQ186" s="2" t="str">
        <f t="shared" si="38"/>
        <v>C</v>
      </c>
      <c r="AR186" t="str">
        <f t="shared" si="39"/>
        <v>DRS</v>
      </c>
      <c r="AT186">
        <f t="shared" si="40"/>
        <v>398.65986690018326</v>
      </c>
      <c r="AU186" s="2">
        <v>12.0485</v>
      </c>
      <c r="AV186" t="str">
        <f t="shared" si="41"/>
        <v>C</v>
      </c>
      <c r="AZ186" s="1">
        <v>2452398.6598669</v>
      </c>
      <c r="BA186">
        <v>11.972999999999999</v>
      </c>
      <c r="BB186">
        <v>12.079</v>
      </c>
      <c r="BC186">
        <v>12.017</v>
      </c>
      <c r="BD186">
        <v>12.125</v>
      </c>
      <c r="BE186" s="30">
        <f t="shared" si="34"/>
        <v>12.0485</v>
      </c>
    </row>
    <row r="187" spans="1:57" ht="12.75">
      <c r="A187" t="s">
        <v>401</v>
      </c>
      <c r="B187" t="s">
        <v>59</v>
      </c>
      <c r="C187" t="s">
        <v>402</v>
      </c>
      <c r="D187">
        <v>15</v>
      </c>
      <c r="E187">
        <v>123335.8</v>
      </c>
      <c r="F187">
        <v>186.1</v>
      </c>
      <c r="G187">
        <v>80409.9</v>
      </c>
      <c r="H187">
        <v>0.464</v>
      </c>
      <c r="I187">
        <v>55377.7</v>
      </c>
      <c r="J187">
        <v>0.869</v>
      </c>
      <c r="K187">
        <v>2452398.66032986</v>
      </c>
      <c r="L187" s="2">
        <f t="shared" si="28"/>
        <v>0.6603298601694405</v>
      </c>
      <c r="N187" s="2">
        <f t="shared" si="29"/>
        <v>0.464</v>
      </c>
      <c r="O187" s="1">
        <f t="shared" si="30"/>
        <v>2452398.66032986</v>
      </c>
      <c r="P187" s="2">
        <f t="shared" si="31"/>
        <v>0.464</v>
      </c>
      <c r="Q187" s="1">
        <f t="shared" si="32"/>
        <v>398.66032986016944</v>
      </c>
      <c r="R187" s="2">
        <f t="shared" si="33"/>
        <v>0.464</v>
      </c>
      <c r="AI187" s="1">
        <f t="shared" si="35"/>
        <v>2452398.66032986</v>
      </c>
      <c r="AJ187" s="2">
        <v>12.058250000000001</v>
      </c>
      <c r="AN187" t="str">
        <f t="shared" si="36"/>
        <v>GEMPQ</v>
      </c>
      <c r="AO187" t="str">
        <f t="shared" si="37"/>
        <v>020504.16024</v>
      </c>
      <c r="AP187" s="2">
        <v>12.058250000000001</v>
      </c>
      <c r="AQ187" s="2" t="str">
        <f t="shared" si="38"/>
        <v>C</v>
      </c>
      <c r="AR187" t="str">
        <f t="shared" si="39"/>
        <v>DRS</v>
      </c>
      <c r="AT187">
        <f t="shared" si="40"/>
        <v>398.66032986016944</v>
      </c>
      <c r="AU187" s="2">
        <v>12.058250000000001</v>
      </c>
      <c r="AV187" t="str">
        <f t="shared" si="41"/>
        <v>C</v>
      </c>
      <c r="AZ187" s="1">
        <v>2452398.66032986</v>
      </c>
      <c r="BA187">
        <v>11.984</v>
      </c>
      <c r="BB187">
        <v>12.094000000000001</v>
      </c>
      <c r="BC187">
        <v>12.024</v>
      </c>
      <c r="BD187">
        <v>12.131</v>
      </c>
      <c r="BE187" s="30">
        <f t="shared" si="34"/>
        <v>12.058250000000001</v>
      </c>
    </row>
    <row r="188" spans="1:57" ht="12.75">
      <c r="A188" t="s">
        <v>403</v>
      </c>
      <c r="B188" t="s">
        <v>59</v>
      </c>
      <c r="C188" t="s">
        <v>404</v>
      </c>
      <c r="D188">
        <v>15</v>
      </c>
      <c r="E188">
        <v>123115.3</v>
      </c>
      <c r="F188">
        <v>185.6</v>
      </c>
      <c r="G188">
        <v>81830</v>
      </c>
      <c r="H188">
        <v>0.443</v>
      </c>
      <c r="I188">
        <v>54884.9</v>
      </c>
      <c r="J188">
        <v>0.877</v>
      </c>
      <c r="K188">
        <v>2452398.66078125</v>
      </c>
      <c r="L188" s="2">
        <f t="shared" si="28"/>
        <v>0.6607812498696148</v>
      </c>
      <c r="N188" s="2">
        <f t="shared" si="29"/>
        <v>0.443</v>
      </c>
      <c r="O188" s="1">
        <f t="shared" si="30"/>
        <v>2452398.66078125</v>
      </c>
      <c r="P188" s="2">
        <f t="shared" si="31"/>
        <v>0.443</v>
      </c>
      <c r="Q188" s="1">
        <f t="shared" si="32"/>
        <v>398.6607812498696</v>
      </c>
      <c r="R188" s="2">
        <f t="shared" si="33"/>
        <v>0.443</v>
      </c>
      <c r="AI188" s="1">
        <f t="shared" si="35"/>
        <v>2452398.66078125</v>
      </c>
      <c r="AJ188" s="2">
        <v>12.0375</v>
      </c>
      <c r="AN188" t="str">
        <f t="shared" si="36"/>
        <v>GEMPQ</v>
      </c>
      <c r="AO188" t="str">
        <f t="shared" si="37"/>
        <v>020504.16069</v>
      </c>
      <c r="AP188" s="2">
        <v>12.0375</v>
      </c>
      <c r="AQ188" s="2" t="str">
        <f t="shared" si="38"/>
        <v>C</v>
      </c>
      <c r="AR188" t="str">
        <f t="shared" si="39"/>
        <v>DRS</v>
      </c>
      <c r="AT188">
        <f t="shared" si="40"/>
        <v>398.6607812498696</v>
      </c>
      <c r="AU188" s="2">
        <v>12.0375</v>
      </c>
      <c r="AV188" t="str">
        <f t="shared" si="41"/>
        <v>C</v>
      </c>
      <c r="AZ188" s="1">
        <v>2452398.66078125</v>
      </c>
      <c r="BA188">
        <v>11.968</v>
      </c>
      <c r="BB188">
        <v>12.073</v>
      </c>
      <c r="BC188">
        <v>11.996</v>
      </c>
      <c r="BD188">
        <v>12.113000000000001</v>
      </c>
      <c r="BE188" s="30">
        <f t="shared" si="34"/>
        <v>12.0375</v>
      </c>
    </row>
    <row r="189" spans="1:57" ht="12.75">
      <c r="A189" t="s">
        <v>405</v>
      </c>
      <c r="B189" t="s">
        <v>59</v>
      </c>
      <c r="C189" t="s">
        <v>406</v>
      </c>
      <c r="D189">
        <v>15</v>
      </c>
      <c r="E189">
        <v>125194.1</v>
      </c>
      <c r="F189">
        <v>183</v>
      </c>
      <c r="G189">
        <v>82707.2</v>
      </c>
      <c r="H189">
        <v>0.45</v>
      </c>
      <c r="I189">
        <v>54762.3</v>
      </c>
      <c r="J189">
        <v>0.898</v>
      </c>
      <c r="K189">
        <v>2452398.66125579</v>
      </c>
      <c r="L189" s="2">
        <f t="shared" si="28"/>
        <v>0.6612557899206877</v>
      </c>
      <c r="N189" s="2">
        <f t="shared" si="29"/>
        <v>0.45</v>
      </c>
      <c r="O189" s="1">
        <f t="shared" si="30"/>
        <v>2452398.66125579</v>
      </c>
      <c r="P189" s="2">
        <f t="shared" si="31"/>
        <v>0.45</v>
      </c>
      <c r="Q189" s="1">
        <f t="shared" si="32"/>
        <v>398.6612557899207</v>
      </c>
      <c r="R189" s="2">
        <f t="shared" si="33"/>
        <v>0.45</v>
      </c>
      <c r="AI189" s="1">
        <f t="shared" si="35"/>
        <v>2452398.66125579</v>
      </c>
      <c r="AJ189" s="2">
        <v>12.029499999999999</v>
      </c>
      <c r="AN189" t="str">
        <f t="shared" si="36"/>
        <v>GEMPQ</v>
      </c>
      <c r="AO189" t="str">
        <f t="shared" si="37"/>
        <v>020504.16116</v>
      </c>
      <c r="AP189" s="2">
        <v>12.029499999999999</v>
      </c>
      <c r="AQ189" s="2" t="str">
        <f t="shared" si="38"/>
        <v>C</v>
      </c>
      <c r="AR189" t="str">
        <f t="shared" si="39"/>
        <v>DRS</v>
      </c>
      <c r="AT189">
        <f t="shared" si="40"/>
        <v>398.6612557899207</v>
      </c>
      <c r="AU189" s="2">
        <v>12.029499999999999</v>
      </c>
      <c r="AV189" t="str">
        <f t="shared" si="41"/>
        <v>C</v>
      </c>
      <c r="AZ189" s="1">
        <v>2452398.66125579</v>
      </c>
      <c r="BA189">
        <v>11.951</v>
      </c>
      <c r="BB189">
        <v>12.08</v>
      </c>
      <c r="BC189">
        <v>11.982</v>
      </c>
      <c r="BD189">
        <v>12.105</v>
      </c>
      <c r="BE189" s="30">
        <f t="shared" si="34"/>
        <v>12.029499999999999</v>
      </c>
    </row>
    <row r="190" spans="1:57" ht="12.75">
      <c r="A190" t="s">
        <v>407</v>
      </c>
      <c r="B190" t="s">
        <v>59</v>
      </c>
      <c r="C190" t="s">
        <v>408</v>
      </c>
      <c r="D190">
        <v>15</v>
      </c>
      <c r="E190">
        <v>124781.6</v>
      </c>
      <c r="F190">
        <v>181.8</v>
      </c>
      <c r="G190">
        <v>85333.9</v>
      </c>
      <c r="H190">
        <v>0.413</v>
      </c>
      <c r="I190">
        <v>55701.3</v>
      </c>
      <c r="J190">
        <v>0.876</v>
      </c>
      <c r="K190">
        <v>2452398.66171875</v>
      </c>
      <c r="L190" s="2">
        <f t="shared" si="28"/>
        <v>0.6617187499068677</v>
      </c>
      <c r="N190" s="2">
        <f t="shared" si="29"/>
        <v>0.413</v>
      </c>
      <c r="O190" s="1">
        <f t="shared" si="30"/>
        <v>2452398.66171875</v>
      </c>
      <c r="P190" s="2">
        <f t="shared" si="31"/>
        <v>0.413</v>
      </c>
      <c r="Q190" s="1">
        <f t="shared" si="32"/>
        <v>398.66171874990687</v>
      </c>
      <c r="R190" s="2">
        <f t="shared" si="33"/>
        <v>0.413</v>
      </c>
      <c r="AI190" s="1">
        <f t="shared" si="35"/>
        <v>2452398.66171875</v>
      </c>
      <c r="AJ190" s="2">
        <v>12.0025</v>
      </c>
      <c r="AN190" t="str">
        <f t="shared" si="36"/>
        <v>GEMPQ</v>
      </c>
      <c r="AO190" t="str">
        <f t="shared" si="37"/>
        <v>020504.16163</v>
      </c>
      <c r="AP190" s="2">
        <v>12.0025</v>
      </c>
      <c r="AQ190" s="2" t="str">
        <f t="shared" si="38"/>
        <v>C</v>
      </c>
      <c r="AR190" t="str">
        <f t="shared" si="39"/>
        <v>DRS</v>
      </c>
      <c r="AT190">
        <f t="shared" si="40"/>
        <v>398.66171874990687</v>
      </c>
      <c r="AU190" s="2">
        <v>12.0025</v>
      </c>
      <c r="AV190" t="str">
        <f t="shared" si="41"/>
        <v>C</v>
      </c>
      <c r="AZ190" s="1">
        <v>2452398.66171875</v>
      </c>
      <c r="BA190">
        <v>11.935</v>
      </c>
      <c r="BB190">
        <v>12.043000000000001</v>
      </c>
      <c r="BC190">
        <v>11.968</v>
      </c>
      <c r="BD190">
        <v>12.064</v>
      </c>
      <c r="BE190" s="30">
        <f t="shared" si="34"/>
        <v>12.0025</v>
      </c>
    </row>
    <row r="191" spans="1:57" ht="12.75">
      <c r="A191" t="s">
        <v>409</v>
      </c>
      <c r="B191" t="s">
        <v>59</v>
      </c>
      <c r="C191" t="s">
        <v>410</v>
      </c>
      <c r="D191">
        <v>15</v>
      </c>
      <c r="E191">
        <v>123525.3</v>
      </c>
      <c r="F191">
        <v>183.3</v>
      </c>
      <c r="G191">
        <v>84440.9</v>
      </c>
      <c r="H191">
        <v>0.413</v>
      </c>
      <c r="I191">
        <v>55179.8</v>
      </c>
      <c r="J191">
        <v>0.875</v>
      </c>
      <c r="K191">
        <v>2452398.66218171</v>
      </c>
      <c r="L191" s="2">
        <f t="shared" si="28"/>
        <v>0.6621817098930478</v>
      </c>
      <c r="N191" s="2">
        <f t="shared" si="29"/>
        <v>0.413</v>
      </c>
      <c r="O191" s="1">
        <f t="shared" si="30"/>
        <v>2452398.66218171</v>
      </c>
      <c r="P191" s="2">
        <f t="shared" si="31"/>
        <v>0.413</v>
      </c>
      <c r="Q191" s="1">
        <f t="shared" si="32"/>
        <v>398.66218170989305</v>
      </c>
      <c r="R191" s="2">
        <f t="shared" si="33"/>
        <v>0.413</v>
      </c>
      <c r="AI191" s="1">
        <f t="shared" si="35"/>
        <v>2452398.66218171</v>
      </c>
      <c r="AJ191" s="2">
        <v>12.0095</v>
      </c>
      <c r="AN191" t="str">
        <f t="shared" si="36"/>
        <v>GEMPQ</v>
      </c>
      <c r="AO191" t="str">
        <f t="shared" si="37"/>
        <v>020504.16209</v>
      </c>
      <c r="AP191" s="2">
        <v>12.0095</v>
      </c>
      <c r="AQ191" s="2" t="str">
        <f t="shared" si="38"/>
        <v>C</v>
      </c>
      <c r="AR191" t="str">
        <f t="shared" si="39"/>
        <v>DRS</v>
      </c>
      <c r="AT191">
        <f t="shared" si="40"/>
        <v>398.66218170989305</v>
      </c>
      <c r="AU191" s="2">
        <v>12.0095</v>
      </c>
      <c r="AV191" t="str">
        <f t="shared" si="41"/>
        <v>C</v>
      </c>
      <c r="AZ191" s="1">
        <v>2452398.66218171</v>
      </c>
      <c r="BA191">
        <v>11.942</v>
      </c>
      <c r="BB191">
        <v>12.043000000000001</v>
      </c>
      <c r="BC191">
        <v>11.969</v>
      </c>
      <c r="BD191">
        <v>12.084</v>
      </c>
      <c r="BE191" s="30">
        <f t="shared" si="34"/>
        <v>12.0095</v>
      </c>
    </row>
    <row r="192" spans="1:57" ht="12.75">
      <c r="A192" t="s">
        <v>411</v>
      </c>
      <c r="B192" t="s">
        <v>59</v>
      </c>
      <c r="C192" t="s">
        <v>412</v>
      </c>
      <c r="D192">
        <v>15</v>
      </c>
      <c r="E192">
        <v>123939</v>
      </c>
      <c r="F192">
        <v>181.6</v>
      </c>
      <c r="G192">
        <v>82498.1</v>
      </c>
      <c r="H192">
        <v>0.442</v>
      </c>
      <c r="I192">
        <v>54874.3</v>
      </c>
      <c r="J192">
        <v>0.885</v>
      </c>
      <c r="K192">
        <v>2452398.66265625</v>
      </c>
      <c r="L192" s="2">
        <f t="shared" si="28"/>
        <v>0.6626562499441206</v>
      </c>
      <c r="N192" s="2">
        <f t="shared" si="29"/>
        <v>0.442</v>
      </c>
      <c r="O192" s="1">
        <f t="shared" si="30"/>
        <v>2452398.66265625</v>
      </c>
      <c r="P192" s="2">
        <f t="shared" si="31"/>
        <v>0.442</v>
      </c>
      <c r="Q192" s="1">
        <f t="shared" si="32"/>
        <v>398.6626562499441</v>
      </c>
      <c r="R192" s="2">
        <f t="shared" si="33"/>
        <v>0.442</v>
      </c>
      <c r="AI192" s="1">
        <f t="shared" si="35"/>
        <v>2452398.66265625</v>
      </c>
      <c r="AJ192" s="2">
        <v>12.0375</v>
      </c>
      <c r="AN192" t="str">
        <f t="shared" si="36"/>
        <v>GEMPQ</v>
      </c>
      <c r="AO192" t="str">
        <f t="shared" si="37"/>
        <v>020504.16256</v>
      </c>
      <c r="AP192" s="2">
        <v>12.0375</v>
      </c>
      <c r="AQ192" s="2" t="str">
        <f t="shared" si="38"/>
        <v>C</v>
      </c>
      <c r="AR192" t="str">
        <f t="shared" si="39"/>
        <v>DRS</v>
      </c>
      <c r="AT192">
        <f t="shared" si="40"/>
        <v>398.6626562499441</v>
      </c>
      <c r="AU192" s="2">
        <v>12.0375</v>
      </c>
      <c r="AV192" t="str">
        <f t="shared" si="41"/>
        <v>C</v>
      </c>
      <c r="AZ192" s="1">
        <v>2452398.66265625</v>
      </c>
      <c r="BA192">
        <v>11.98</v>
      </c>
      <c r="BB192">
        <v>12.072000000000001</v>
      </c>
      <c r="BC192">
        <v>11.988</v>
      </c>
      <c r="BD192">
        <v>12.11</v>
      </c>
      <c r="BE192" s="30">
        <f t="shared" si="34"/>
        <v>12.0375</v>
      </c>
    </row>
    <row r="193" spans="1:57" ht="12.75">
      <c r="A193" t="s">
        <v>413</v>
      </c>
      <c r="B193" t="s">
        <v>59</v>
      </c>
      <c r="C193" t="s">
        <v>414</v>
      </c>
      <c r="D193">
        <v>15</v>
      </c>
      <c r="E193">
        <v>124481.6</v>
      </c>
      <c r="F193">
        <v>181.4</v>
      </c>
      <c r="G193">
        <v>83725.8</v>
      </c>
      <c r="H193">
        <v>0.431</v>
      </c>
      <c r="I193">
        <v>55053.6</v>
      </c>
      <c r="J193">
        <v>0.886</v>
      </c>
      <c r="K193">
        <v>2452398.66311921</v>
      </c>
      <c r="L193" s="2">
        <f t="shared" si="28"/>
        <v>0.6631192099303007</v>
      </c>
      <c r="N193" s="2">
        <f t="shared" si="29"/>
        <v>0.431</v>
      </c>
      <c r="O193" s="1">
        <f t="shared" si="30"/>
        <v>2452398.66311921</v>
      </c>
      <c r="P193" s="2">
        <f t="shared" si="31"/>
        <v>0.431</v>
      </c>
      <c r="Q193" s="1">
        <f t="shared" si="32"/>
        <v>398.6631192099303</v>
      </c>
      <c r="R193" s="2">
        <f t="shared" si="33"/>
        <v>0.431</v>
      </c>
      <c r="AI193" s="1">
        <f t="shared" si="35"/>
        <v>2452398.66311921</v>
      </c>
      <c r="AJ193" s="2">
        <v>12.015250000000002</v>
      </c>
      <c r="AN193" t="str">
        <f t="shared" si="36"/>
        <v>GEMPQ</v>
      </c>
      <c r="AO193" t="str">
        <f t="shared" si="37"/>
        <v>020504.16303</v>
      </c>
      <c r="AP193" s="2">
        <v>12.015250000000002</v>
      </c>
      <c r="AQ193" s="2" t="str">
        <f t="shared" si="38"/>
        <v>C</v>
      </c>
      <c r="AR193" t="str">
        <f t="shared" si="39"/>
        <v>DRS</v>
      </c>
      <c r="AT193">
        <f t="shared" si="40"/>
        <v>398.6631192099303</v>
      </c>
      <c r="AU193" s="2">
        <v>12.015250000000002</v>
      </c>
      <c r="AV193" t="str">
        <f t="shared" si="41"/>
        <v>C</v>
      </c>
      <c r="AZ193" s="1">
        <v>2452398.66311921</v>
      </c>
      <c r="BA193">
        <v>11.935</v>
      </c>
      <c r="BB193">
        <v>12.061</v>
      </c>
      <c r="BC193">
        <v>11.975</v>
      </c>
      <c r="BD193">
        <v>12.09</v>
      </c>
      <c r="BE193" s="30">
        <f t="shared" si="34"/>
        <v>12.015250000000002</v>
      </c>
    </row>
    <row r="194" spans="1:57" ht="12.75">
      <c r="A194" t="s">
        <v>415</v>
      </c>
      <c r="B194" t="s">
        <v>59</v>
      </c>
      <c r="C194" t="s">
        <v>416</v>
      </c>
      <c r="D194">
        <v>15</v>
      </c>
      <c r="E194">
        <v>124161.1</v>
      </c>
      <c r="F194">
        <v>181.6</v>
      </c>
      <c r="G194">
        <v>87897.8</v>
      </c>
      <c r="H194">
        <v>0.375</v>
      </c>
      <c r="I194">
        <v>54854</v>
      </c>
      <c r="J194">
        <v>0.887</v>
      </c>
      <c r="K194">
        <v>2452398.6635706</v>
      </c>
      <c r="L194" s="2">
        <f t="shared" si="28"/>
        <v>0.6635706000961363</v>
      </c>
      <c r="N194" s="2">
        <f t="shared" si="29"/>
        <v>0.375</v>
      </c>
      <c r="O194" s="1">
        <f t="shared" si="30"/>
        <v>2452398.6635706</v>
      </c>
      <c r="P194" s="2">
        <f t="shared" si="31"/>
        <v>0.375</v>
      </c>
      <c r="Q194" s="1">
        <f t="shared" si="32"/>
        <v>398.66357060009614</v>
      </c>
      <c r="R194" s="2">
        <f t="shared" si="33"/>
        <v>0.375</v>
      </c>
      <c r="AI194" s="1">
        <f t="shared" si="35"/>
        <v>2452398.6635706</v>
      </c>
      <c r="AJ194" s="2">
        <v>11.960249999999998</v>
      </c>
      <c r="AN194" t="str">
        <f t="shared" si="36"/>
        <v>GEMPQ</v>
      </c>
      <c r="AO194" t="str">
        <f t="shared" si="37"/>
        <v>020504.16348</v>
      </c>
      <c r="AP194" s="2">
        <v>11.960249999999998</v>
      </c>
      <c r="AQ194" s="2" t="str">
        <f t="shared" si="38"/>
        <v>C</v>
      </c>
      <c r="AR194" t="str">
        <f t="shared" si="39"/>
        <v>DRS</v>
      </c>
      <c r="AT194">
        <f t="shared" si="40"/>
        <v>398.66357060009614</v>
      </c>
      <c r="AU194" s="2">
        <v>11.960249999999998</v>
      </c>
      <c r="AV194" t="str">
        <f t="shared" si="41"/>
        <v>C</v>
      </c>
      <c r="AZ194" s="1">
        <v>2452398.6635706</v>
      </c>
      <c r="BA194">
        <v>11.88</v>
      </c>
      <c r="BB194">
        <v>12.005</v>
      </c>
      <c r="BC194">
        <v>11.918</v>
      </c>
      <c r="BD194">
        <v>12.038</v>
      </c>
      <c r="BE194" s="30">
        <f t="shared" si="34"/>
        <v>11.960249999999998</v>
      </c>
    </row>
    <row r="195" spans="1:57" ht="12.75">
      <c r="A195" t="s">
        <v>417</v>
      </c>
      <c r="B195" t="s">
        <v>59</v>
      </c>
      <c r="C195" t="s">
        <v>418</v>
      </c>
      <c r="D195">
        <v>15</v>
      </c>
      <c r="E195">
        <v>124299.3</v>
      </c>
      <c r="F195">
        <v>180.9</v>
      </c>
      <c r="G195">
        <v>89142.9</v>
      </c>
      <c r="H195">
        <v>0.361</v>
      </c>
      <c r="I195">
        <v>54924.4</v>
      </c>
      <c r="J195">
        <v>0.887</v>
      </c>
      <c r="K195">
        <v>2452398.66404514</v>
      </c>
      <c r="L195" s="2">
        <f t="shared" si="28"/>
        <v>0.6640451401472092</v>
      </c>
      <c r="N195" s="2">
        <f t="shared" si="29"/>
        <v>0.361</v>
      </c>
      <c r="O195" s="1">
        <f t="shared" si="30"/>
        <v>2452398.66404514</v>
      </c>
      <c r="P195" s="2">
        <f t="shared" si="31"/>
        <v>0.361</v>
      </c>
      <c r="Q195" s="1">
        <f t="shared" si="32"/>
        <v>398.6640451401472</v>
      </c>
      <c r="R195" s="2">
        <f t="shared" si="33"/>
        <v>0.361</v>
      </c>
      <c r="AI195" s="1">
        <f t="shared" si="35"/>
        <v>2452398.66404514</v>
      </c>
      <c r="AJ195" s="2">
        <v>11.950500000000002</v>
      </c>
      <c r="AN195" t="str">
        <f t="shared" si="36"/>
        <v>GEMPQ</v>
      </c>
      <c r="AO195" t="str">
        <f t="shared" si="37"/>
        <v>020504.16395</v>
      </c>
      <c r="AP195" s="2">
        <v>11.950500000000002</v>
      </c>
      <c r="AQ195" s="2" t="str">
        <f t="shared" si="38"/>
        <v>C</v>
      </c>
      <c r="AR195" t="str">
        <f t="shared" si="39"/>
        <v>DRS</v>
      </c>
      <c r="AT195">
        <f t="shared" si="40"/>
        <v>398.6640451401472</v>
      </c>
      <c r="AU195" s="2">
        <v>11.950500000000002</v>
      </c>
      <c r="AV195" t="str">
        <f t="shared" si="41"/>
        <v>C</v>
      </c>
      <c r="AZ195" s="1">
        <v>2452398.66404514</v>
      </c>
      <c r="BA195">
        <v>11.883</v>
      </c>
      <c r="BB195">
        <v>11.991000000000001</v>
      </c>
      <c r="BC195">
        <v>11.904</v>
      </c>
      <c r="BD195">
        <v>12.024000000000001</v>
      </c>
      <c r="BE195" s="30">
        <f t="shared" si="34"/>
        <v>11.950500000000002</v>
      </c>
    </row>
    <row r="196" spans="1:57" ht="12.75">
      <c r="A196" t="s">
        <v>419</v>
      </c>
      <c r="B196" t="s">
        <v>59</v>
      </c>
      <c r="C196" t="s">
        <v>420</v>
      </c>
      <c r="D196">
        <v>15</v>
      </c>
      <c r="E196">
        <v>124191.6</v>
      </c>
      <c r="F196">
        <v>180.7</v>
      </c>
      <c r="G196">
        <v>90519.4</v>
      </c>
      <c r="H196">
        <v>0.343</v>
      </c>
      <c r="I196">
        <v>55480.5</v>
      </c>
      <c r="J196">
        <v>0.875</v>
      </c>
      <c r="K196">
        <v>2452398.66448495</v>
      </c>
      <c r="L196" s="2">
        <f t="shared" si="28"/>
        <v>0.6644849497824907</v>
      </c>
      <c r="N196" s="2">
        <f t="shared" si="29"/>
        <v>0.343</v>
      </c>
      <c r="O196" s="1">
        <f t="shared" si="30"/>
        <v>2452398.66448495</v>
      </c>
      <c r="P196" s="2">
        <f t="shared" si="31"/>
        <v>0.343</v>
      </c>
      <c r="Q196" s="1">
        <f t="shared" si="32"/>
        <v>398.6644849497825</v>
      </c>
      <c r="R196" s="2">
        <f t="shared" si="33"/>
        <v>0.343</v>
      </c>
      <c r="AI196" s="1">
        <f t="shared" si="35"/>
        <v>2452398.66448495</v>
      </c>
      <c r="AJ196" s="2">
        <v>11.937999999999999</v>
      </c>
      <c r="AN196" t="str">
        <f t="shared" si="36"/>
        <v>GEMPQ</v>
      </c>
      <c r="AO196" t="str">
        <f t="shared" si="37"/>
        <v>020504.16439</v>
      </c>
      <c r="AP196" s="2">
        <v>11.937999999999999</v>
      </c>
      <c r="AQ196" s="2" t="str">
        <f t="shared" si="38"/>
        <v>C</v>
      </c>
      <c r="AR196" t="str">
        <f t="shared" si="39"/>
        <v>DRS</v>
      </c>
      <c r="AT196">
        <f t="shared" si="40"/>
        <v>398.6644849497825</v>
      </c>
      <c r="AU196" s="2">
        <v>11.937999999999999</v>
      </c>
      <c r="AV196" t="str">
        <f t="shared" si="41"/>
        <v>C</v>
      </c>
      <c r="AZ196" s="1">
        <v>2452398.66448495</v>
      </c>
      <c r="BA196">
        <v>11.863</v>
      </c>
      <c r="BB196">
        <v>11.973</v>
      </c>
      <c r="BC196">
        <v>11.898</v>
      </c>
      <c r="BD196">
        <v>12.018</v>
      </c>
      <c r="BE196" s="30">
        <f t="shared" si="34"/>
        <v>11.937999999999999</v>
      </c>
    </row>
    <row r="197" spans="1:57" ht="12.75">
      <c r="A197" t="s">
        <v>421</v>
      </c>
      <c r="B197" t="s">
        <v>59</v>
      </c>
      <c r="C197" t="s">
        <v>422</v>
      </c>
      <c r="D197">
        <v>15</v>
      </c>
      <c r="E197">
        <v>125031.5</v>
      </c>
      <c r="F197">
        <v>182.6</v>
      </c>
      <c r="G197">
        <v>91533.8</v>
      </c>
      <c r="H197">
        <v>0.339</v>
      </c>
      <c r="I197">
        <v>55210.5</v>
      </c>
      <c r="J197">
        <v>0.887</v>
      </c>
      <c r="K197">
        <v>2452398.66497106</v>
      </c>
      <c r="L197" s="2">
        <f t="shared" si="28"/>
        <v>0.6649710601195693</v>
      </c>
      <c r="N197" s="2">
        <f t="shared" si="29"/>
        <v>0.339</v>
      </c>
      <c r="O197" s="1">
        <f t="shared" si="30"/>
        <v>2452398.66497106</v>
      </c>
      <c r="P197" s="2">
        <f t="shared" si="31"/>
        <v>0.339</v>
      </c>
      <c r="Q197" s="1">
        <f t="shared" si="32"/>
        <v>398.66497106011957</v>
      </c>
      <c r="R197" s="2">
        <f t="shared" si="33"/>
        <v>0.339</v>
      </c>
      <c r="AI197" s="1">
        <f t="shared" si="35"/>
        <v>2452398.66497106</v>
      </c>
      <c r="AJ197" s="2">
        <v>11.9255</v>
      </c>
      <c r="AN197" t="str">
        <f t="shared" si="36"/>
        <v>GEMPQ</v>
      </c>
      <c r="AO197" t="str">
        <f t="shared" si="37"/>
        <v>020504.16488</v>
      </c>
      <c r="AP197" s="2">
        <v>11.9255</v>
      </c>
      <c r="AQ197" s="2" t="str">
        <f t="shared" si="38"/>
        <v>C</v>
      </c>
      <c r="AR197" t="str">
        <f t="shared" si="39"/>
        <v>DRS</v>
      </c>
      <c r="AT197">
        <f t="shared" si="40"/>
        <v>398.66497106011957</v>
      </c>
      <c r="AU197" s="2">
        <v>11.9255</v>
      </c>
      <c r="AV197" t="str">
        <f t="shared" si="41"/>
        <v>C</v>
      </c>
      <c r="AZ197" s="1">
        <v>2452398.66497106</v>
      </c>
      <c r="BA197">
        <v>11.861</v>
      </c>
      <c r="BB197">
        <v>11.969000000000001</v>
      </c>
      <c r="BC197">
        <v>11.881</v>
      </c>
      <c r="BD197">
        <v>11.991</v>
      </c>
      <c r="BE197" s="30">
        <f t="shared" si="34"/>
        <v>11.9255</v>
      </c>
    </row>
    <row r="198" spans="1:57" ht="12.75">
      <c r="A198" t="s">
        <v>423</v>
      </c>
      <c r="B198" t="s">
        <v>59</v>
      </c>
      <c r="C198" t="s">
        <v>424</v>
      </c>
      <c r="D198">
        <v>15</v>
      </c>
      <c r="E198">
        <v>125001.6</v>
      </c>
      <c r="F198">
        <v>179.6</v>
      </c>
      <c r="G198">
        <v>88702.6</v>
      </c>
      <c r="H198">
        <v>0.372</v>
      </c>
      <c r="I198">
        <v>55355.2</v>
      </c>
      <c r="J198">
        <v>0.884</v>
      </c>
      <c r="K198">
        <v>2452398.66543403</v>
      </c>
      <c r="L198" s="2">
        <f t="shared" si="28"/>
        <v>0.6654340298846364</v>
      </c>
      <c r="N198" s="2">
        <f t="shared" si="29"/>
        <v>0.372</v>
      </c>
      <c r="O198" s="1">
        <f t="shared" si="30"/>
        <v>2452398.66543403</v>
      </c>
      <c r="P198" s="2">
        <f t="shared" si="31"/>
        <v>0.372</v>
      </c>
      <c r="Q198" s="1">
        <f t="shared" si="32"/>
        <v>398.66543402988464</v>
      </c>
      <c r="R198" s="2">
        <f t="shared" si="33"/>
        <v>0.372</v>
      </c>
      <c r="AI198" s="1">
        <f t="shared" si="35"/>
        <v>2452398.66543403</v>
      </c>
      <c r="AJ198" s="2">
        <v>11.957</v>
      </c>
      <c r="AN198" t="str">
        <f t="shared" si="36"/>
        <v>GEMPQ</v>
      </c>
      <c r="AO198" t="str">
        <f t="shared" si="37"/>
        <v>020504.16534</v>
      </c>
      <c r="AP198" s="2">
        <v>11.957</v>
      </c>
      <c r="AQ198" s="2" t="str">
        <f t="shared" si="38"/>
        <v>C</v>
      </c>
      <c r="AR198" t="str">
        <f t="shared" si="39"/>
        <v>DRS</v>
      </c>
      <c r="AT198">
        <f t="shared" si="40"/>
        <v>398.66543402988464</v>
      </c>
      <c r="AU198" s="2">
        <v>11.957</v>
      </c>
      <c r="AV198" t="str">
        <f t="shared" si="41"/>
        <v>C</v>
      </c>
      <c r="AZ198" s="1">
        <v>2452398.66543403</v>
      </c>
      <c r="BA198">
        <v>11.884</v>
      </c>
      <c r="BB198">
        <v>12.002</v>
      </c>
      <c r="BC198">
        <v>11.918</v>
      </c>
      <c r="BD198">
        <v>12.024000000000001</v>
      </c>
      <c r="BE198" s="30">
        <f t="shared" si="34"/>
        <v>11.957</v>
      </c>
    </row>
    <row r="199" spans="1:57" ht="12.75">
      <c r="A199" t="s">
        <v>425</v>
      </c>
      <c r="B199" t="s">
        <v>59</v>
      </c>
      <c r="C199" t="s">
        <v>426</v>
      </c>
      <c r="D199">
        <v>15</v>
      </c>
      <c r="E199">
        <v>125187.6</v>
      </c>
      <c r="F199">
        <v>178.6</v>
      </c>
      <c r="G199">
        <v>86609.6</v>
      </c>
      <c r="H199">
        <v>0.4</v>
      </c>
      <c r="I199">
        <v>55400.2</v>
      </c>
      <c r="J199">
        <v>0.885</v>
      </c>
      <c r="K199">
        <v>2452398.66588542</v>
      </c>
      <c r="L199" s="2">
        <f t="shared" si="28"/>
        <v>0.665885420050472</v>
      </c>
      <c r="N199" s="2">
        <f t="shared" si="29"/>
        <v>0.4</v>
      </c>
      <c r="O199" s="1">
        <f t="shared" si="30"/>
        <v>2452398.66588542</v>
      </c>
      <c r="P199" s="2">
        <f t="shared" si="31"/>
        <v>0.4</v>
      </c>
      <c r="Q199" s="1">
        <f t="shared" si="32"/>
        <v>398.6658854200505</v>
      </c>
      <c r="R199" s="2">
        <f t="shared" si="33"/>
        <v>0.4</v>
      </c>
      <c r="AI199" s="1">
        <f t="shared" si="35"/>
        <v>2452398.66588542</v>
      </c>
      <c r="AJ199" s="2">
        <v>11.98475</v>
      </c>
      <c r="AN199" t="str">
        <f t="shared" si="36"/>
        <v>GEMPQ</v>
      </c>
      <c r="AO199" t="str">
        <f t="shared" si="37"/>
        <v>020504.16579</v>
      </c>
      <c r="AP199" s="2">
        <v>11.98475</v>
      </c>
      <c r="AQ199" s="2" t="str">
        <f t="shared" si="38"/>
        <v>C</v>
      </c>
      <c r="AR199" t="str">
        <f t="shared" si="39"/>
        <v>DRS</v>
      </c>
      <c r="AT199">
        <f t="shared" si="40"/>
        <v>398.6658854200505</v>
      </c>
      <c r="AU199" s="2">
        <v>11.98475</v>
      </c>
      <c r="AV199" t="str">
        <f t="shared" si="41"/>
        <v>C</v>
      </c>
      <c r="AZ199" s="1">
        <v>2452398.66588542</v>
      </c>
      <c r="BA199">
        <v>11.907</v>
      </c>
      <c r="BB199">
        <v>12.03</v>
      </c>
      <c r="BC199">
        <v>11.945</v>
      </c>
      <c r="BD199">
        <v>12.057</v>
      </c>
      <c r="BE199" s="30">
        <f t="shared" si="34"/>
        <v>11.98475</v>
      </c>
    </row>
    <row r="200" spans="1:57" ht="12.75">
      <c r="A200" t="s">
        <v>427</v>
      </c>
      <c r="B200" t="s">
        <v>59</v>
      </c>
      <c r="C200" t="s">
        <v>428</v>
      </c>
      <c r="D200">
        <v>15</v>
      </c>
      <c r="E200">
        <v>124905.5</v>
      </c>
      <c r="F200">
        <v>180.4</v>
      </c>
      <c r="G200">
        <v>84755.7</v>
      </c>
      <c r="H200">
        <v>0.421</v>
      </c>
      <c r="I200">
        <v>55555.7</v>
      </c>
      <c r="J200">
        <v>0.88</v>
      </c>
      <c r="K200">
        <v>2452398.66637153</v>
      </c>
      <c r="L200" s="2">
        <f t="shared" si="28"/>
        <v>0.6663715299218893</v>
      </c>
      <c r="N200" s="2">
        <f t="shared" si="29"/>
        <v>0.421</v>
      </c>
      <c r="O200" s="1">
        <f t="shared" si="30"/>
        <v>2452398.66637153</v>
      </c>
      <c r="P200" s="2">
        <f t="shared" si="31"/>
        <v>0.421</v>
      </c>
      <c r="Q200" s="1">
        <f t="shared" si="32"/>
        <v>398.6663715299219</v>
      </c>
      <c r="R200" s="2">
        <f t="shared" si="33"/>
        <v>0.421</v>
      </c>
      <c r="AI200" s="1">
        <f t="shared" si="35"/>
        <v>2452398.66637153</v>
      </c>
      <c r="AJ200" s="2">
        <v>12.01</v>
      </c>
      <c r="AN200" t="str">
        <f t="shared" si="36"/>
        <v>GEMPQ</v>
      </c>
      <c r="AO200" t="str">
        <f t="shared" si="37"/>
        <v>020504.16628</v>
      </c>
      <c r="AP200" s="2">
        <v>12.01</v>
      </c>
      <c r="AQ200" s="2" t="str">
        <f t="shared" si="38"/>
        <v>C</v>
      </c>
      <c r="AR200" t="str">
        <f t="shared" si="39"/>
        <v>DRS</v>
      </c>
      <c r="AT200">
        <f t="shared" si="40"/>
        <v>398.6663715299219</v>
      </c>
      <c r="AU200" s="2">
        <v>12.01</v>
      </c>
      <c r="AV200" t="str">
        <f t="shared" si="41"/>
        <v>C</v>
      </c>
      <c r="AZ200" s="1">
        <v>2452398.66637153</v>
      </c>
      <c r="BA200">
        <v>11.937999999999999</v>
      </c>
      <c r="BB200">
        <v>12.051</v>
      </c>
      <c r="BC200">
        <v>11.972</v>
      </c>
      <c r="BD200">
        <v>12.079</v>
      </c>
      <c r="BE200" s="30">
        <f t="shared" si="34"/>
        <v>12.01</v>
      </c>
    </row>
    <row r="201" spans="1:57" ht="12.75">
      <c r="A201" t="s">
        <v>429</v>
      </c>
      <c r="B201" t="s">
        <v>59</v>
      </c>
      <c r="C201" t="s">
        <v>430</v>
      </c>
      <c r="D201">
        <v>15</v>
      </c>
      <c r="E201">
        <v>123988</v>
      </c>
      <c r="F201">
        <v>180.3</v>
      </c>
      <c r="G201">
        <v>83365.3</v>
      </c>
      <c r="H201">
        <v>0.431</v>
      </c>
      <c r="I201">
        <v>55335.7</v>
      </c>
      <c r="J201">
        <v>0.876</v>
      </c>
      <c r="K201">
        <v>2452398.66683449</v>
      </c>
      <c r="L201" s="2">
        <f t="shared" si="28"/>
        <v>0.6668344899080694</v>
      </c>
      <c r="N201" s="2">
        <f t="shared" si="29"/>
        <v>0.431</v>
      </c>
      <c r="O201" s="1">
        <f t="shared" si="30"/>
        <v>2452398.66683449</v>
      </c>
      <c r="P201" s="2">
        <f t="shared" si="31"/>
        <v>0.431</v>
      </c>
      <c r="Q201" s="1">
        <f t="shared" si="32"/>
        <v>398.66683448990807</v>
      </c>
      <c r="R201" s="2">
        <f t="shared" si="33"/>
        <v>0.431</v>
      </c>
      <c r="AI201" s="1">
        <f t="shared" si="35"/>
        <v>2452398.66683449</v>
      </c>
      <c r="AJ201" s="2">
        <v>12.0275</v>
      </c>
      <c r="AN201" t="str">
        <f t="shared" si="36"/>
        <v>GEMPQ</v>
      </c>
      <c r="AO201" t="str">
        <f t="shared" si="37"/>
        <v>020504.16674</v>
      </c>
      <c r="AP201" s="2">
        <v>12.0275</v>
      </c>
      <c r="AQ201" s="2" t="str">
        <f t="shared" si="38"/>
        <v>C</v>
      </c>
      <c r="AR201" t="str">
        <f t="shared" si="39"/>
        <v>DRS</v>
      </c>
      <c r="AT201">
        <f t="shared" si="40"/>
        <v>398.66683448990807</v>
      </c>
      <c r="AU201" s="2">
        <v>12.0275</v>
      </c>
      <c r="AV201" t="str">
        <f t="shared" si="41"/>
        <v>C</v>
      </c>
      <c r="AZ201" s="1">
        <v>2452398.66683449</v>
      </c>
      <c r="BA201">
        <v>11.963</v>
      </c>
      <c r="BB201">
        <v>12.061</v>
      </c>
      <c r="BC201">
        <v>11.985</v>
      </c>
      <c r="BD201">
        <v>12.101</v>
      </c>
      <c r="BE201" s="30">
        <f t="shared" si="34"/>
        <v>12.0275</v>
      </c>
    </row>
    <row r="202" spans="1:57" ht="12.75">
      <c r="A202" t="s">
        <v>431</v>
      </c>
      <c r="B202" t="s">
        <v>59</v>
      </c>
      <c r="C202" t="s">
        <v>432</v>
      </c>
      <c r="D202">
        <v>15</v>
      </c>
      <c r="E202">
        <v>123749</v>
      </c>
      <c r="F202">
        <v>180.1</v>
      </c>
      <c r="G202">
        <v>83351.9</v>
      </c>
      <c r="H202">
        <v>0.429</v>
      </c>
      <c r="I202">
        <v>56008.5</v>
      </c>
      <c r="J202">
        <v>0.861</v>
      </c>
      <c r="K202">
        <v>2452398.66730903</v>
      </c>
      <c r="L202" s="2">
        <f t="shared" si="28"/>
        <v>0.6673090299591422</v>
      </c>
      <c r="N202" s="2">
        <f t="shared" si="29"/>
        <v>0.429</v>
      </c>
      <c r="O202" s="1">
        <f t="shared" si="30"/>
        <v>2452398.66730903</v>
      </c>
      <c r="P202" s="2">
        <f t="shared" si="31"/>
        <v>0.429</v>
      </c>
      <c r="Q202" s="1">
        <f t="shared" si="32"/>
        <v>398.66730902995914</v>
      </c>
      <c r="R202" s="2">
        <f t="shared" si="33"/>
        <v>0.429</v>
      </c>
      <c r="AI202" s="1">
        <f t="shared" si="35"/>
        <v>2452398.66730903</v>
      </c>
      <c r="AJ202" s="2">
        <v>12.031500000000001</v>
      </c>
      <c r="AN202" t="str">
        <f t="shared" si="36"/>
        <v>GEMPQ</v>
      </c>
      <c r="AO202" t="str">
        <f t="shared" si="37"/>
        <v>020504.16722</v>
      </c>
      <c r="AP202" s="2">
        <v>12.031500000000001</v>
      </c>
      <c r="AQ202" s="2" t="str">
        <f t="shared" si="38"/>
        <v>C</v>
      </c>
      <c r="AR202" t="str">
        <f t="shared" si="39"/>
        <v>DRS</v>
      </c>
      <c r="AT202">
        <f t="shared" si="40"/>
        <v>398.66730902995914</v>
      </c>
      <c r="AU202" s="2">
        <v>12.031500000000001</v>
      </c>
      <c r="AV202" t="str">
        <f t="shared" si="41"/>
        <v>C</v>
      </c>
      <c r="AZ202" s="1">
        <v>2452398.66730903</v>
      </c>
      <c r="BA202">
        <v>11.965</v>
      </c>
      <c r="BB202">
        <v>12.059000000000001</v>
      </c>
      <c r="BC202">
        <v>11.999</v>
      </c>
      <c r="BD202">
        <v>12.103000000000002</v>
      </c>
      <c r="BE202" s="30">
        <f t="shared" si="34"/>
        <v>12.031500000000001</v>
      </c>
    </row>
    <row r="203" spans="1:57" ht="12.75">
      <c r="A203" t="s">
        <v>433</v>
      </c>
      <c r="B203" t="s">
        <v>59</v>
      </c>
      <c r="C203" t="s">
        <v>434</v>
      </c>
      <c r="D203">
        <v>15</v>
      </c>
      <c r="E203">
        <v>124640</v>
      </c>
      <c r="F203">
        <v>179.5</v>
      </c>
      <c r="G203">
        <v>84181.4</v>
      </c>
      <c r="H203">
        <v>0.426</v>
      </c>
      <c r="I203">
        <v>55176</v>
      </c>
      <c r="J203">
        <v>0.885</v>
      </c>
      <c r="K203">
        <v>2452398.66776042</v>
      </c>
      <c r="L203" s="2">
        <f t="shared" si="28"/>
        <v>0.6677604201249778</v>
      </c>
      <c r="N203" s="2">
        <f t="shared" si="29"/>
        <v>0.426</v>
      </c>
      <c r="O203" s="1">
        <f t="shared" si="30"/>
        <v>2452398.66776042</v>
      </c>
      <c r="P203" s="2">
        <f t="shared" si="31"/>
        <v>0.426</v>
      </c>
      <c r="Q203" s="1">
        <f t="shared" si="32"/>
        <v>398.667760420125</v>
      </c>
      <c r="R203" s="2">
        <f t="shared" si="33"/>
        <v>0.426</v>
      </c>
      <c r="AI203" s="1">
        <f t="shared" si="35"/>
        <v>2452398.66776042</v>
      </c>
      <c r="AJ203" s="2">
        <v>12.01375</v>
      </c>
      <c r="AN203" t="str">
        <f t="shared" si="36"/>
        <v>GEMPQ</v>
      </c>
      <c r="AO203" t="str">
        <f t="shared" si="37"/>
        <v>020504.16767</v>
      </c>
      <c r="AP203" s="2">
        <v>12.01375</v>
      </c>
      <c r="AQ203" s="2" t="str">
        <f t="shared" si="38"/>
        <v>C</v>
      </c>
      <c r="AR203" t="str">
        <f t="shared" si="39"/>
        <v>DRS</v>
      </c>
      <c r="AT203">
        <f t="shared" si="40"/>
        <v>398.667760420125</v>
      </c>
      <c r="AU203" s="2">
        <v>12.01375</v>
      </c>
      <c r="AV203" t="str">
        <f t="shared" si="41"/>
        <v>C</v>
      </c>
      <c r="AZ203" s="1">
        <v>2452398.66776042</v>
      </c>
      <c r="BA203">
        <v>11.939</v>
      </c>
      <c r="BB203">
        <v>12.056000000000001</v>
      </c>
      <c r="BC203">
        <v>11.971</v>
      </c>
      <c r="BD203">
        <v>12.089</v>
      </c>
      <c r="BE203" s="30">
        <f t="shared" si="34"/>
        <v>12.01375</v>
      </c>
    </row>
    <row r="204" spans="1:57" ht="12.75">
      <c r="A204" t="s">
        <v>435</v>
      </c>
      <c r="B204" t="s">
        <v>59</v>
      </c>
      <c r="C204" t="s">
        <v>436</v>
      </c>
      <c r="D204">
        <v>15</v>
      </c>
      <c r="E204">
        <v>124765</v>
      </c>
      <c r="F204">
        <v>180.3</v>
      </c>
      <c r="G204">
        <v>84297</v>
      </c>
      <c r="H204">
        <v>0.426</v>
      </c>
      <c r="I204">
        <v>55512.2</v>
      </c>
      <c r="J204">
        <v>0.879</v>
      </c>
      <c r="K204">
        <v>2452398.66822338</v>
      </c>
      <c r="L204" s="2">
        <f t="shared" si="28"/>
        <v>0.6682233801111579</v>
      </c>
      <c r="N204" s="2">
        <f t="shared" si="29"/>
        <v>0.426</v>
      </c>
      <c r="O204" s="1">
        <f t="shared" si="30"/>
        <v>2452398.66822338</v>
      </c>
      <c r="P204" s="2">
        <f t="shared" si="31"/>
        <v>0.426</v>
      </c>
      <c r="Q204" s="1">
        <f t="shared" si="32"/>
        <v>398.66822338011116</v>
      </c>
      <c r="R204" s="2">
        <f t="shared" si="33"/>
        <v>0.426</v>
      </c>
      <c r="AI204" s="1">
        <f t="shared" si="35"/>
        <v>2452398.66822338</v>
      </c>
      <c r="AJ204" s="2">
        <v>12.01725</v>
      </c>
      <c r="AN204" t="str">
        <f t="shared" si="36"/>
        <v>GEMPQ</v>
      </c>
      <c r="AO204" t="str">
        <f t="shared" si="37"/>
        <v>020504.16813</v>
      </c>
      <c r="AP204" s="2">
        <v>12.01725</v>
      </c>
      <c r="AQ204" s="2" t="str">
        <f t="shared" si="38"/>
        <v>C</v>
      </c>
      <c r="AR204" t="str">
        <f t="shared" si="39"/>
        <v>DRS</v>
      </c>
      <c r="AT204">
        <f t="shared" si="40"/>
        <v>398.66822338011116</v>
      </c>
      <c r="AU204" s="2">
        <v>12.01725</v>
      </c>
      <c r="AV204" t="str">
        <f t="shared" si="41"/>
        <v>C</v>
      </c>
      <c r="AZ204" s="1">
        <v>2452398.66822338</v>
      </c>
      <c r="BA204">
        <v>11.948</v>
      </c>
      <c r="BB204">
        <v>12.056000000000001</v>
      </c>
      <c r="BC204">
        <v>11.977</v>
      </c>
      <c r="BD204">
        <v>12.088000000000001</v>
      </c>
      <c r="BE204" s="30">
        <f t="shared" si="34"/>
        <v>12.01725</v>
      </c>
    </row>
    <row r="205" spans="1:57" ht="12.75">
      <c r="A205" t="s">
        <v>437</v>
      </c>
      <c r="B205" t="s">
        <v>59</v>
      </c>
      <c r="C205" t="s">
        <v>438</v>
      </c>
      <c r="D205">
        <v>15</v>
      </c>
      <c r="E205">
        <v>125877.4</v>
      </c>
      <c r="F205">
        <v>179.9</v>
      </c>
      <c r="G205">
        <v>83889</v>
      </c>
      <c r="H205">
        <v>0.441</v>
      </c>
      <c r="I205">
        <v>55949</v>
      </c>
      <c r="J205">
        <v>0.88</v>
      </c>
      <c r="K205">
        <v>2452398.66870949</v>
      </c>
      <c r="L205" s="2">
        <f t="shared" si="28"/>
        <v>0.6687094899825752</v>
      </c>
      <c r="N205" s="2">
        <f t="shared" si="29"/>
        <v>0.441</v>
      </c>
      <c r="O205" s="1">
        <f t="shared" si="30"/>
        <v>2452398.66870949</v>
      </c>
      <c r="P205" s="2">
        <f t="shared" si="31"/>
        <v>0.441</v>
      </c>
      <c r="Q205" s="1">
        <f t="shared" si="32"/>
        <v>398.6687094899826</v>
      </c>
      <c r="R205" s="2">
        <f t="shared" si="33"/>
        <v>0.441</v>
      </c>
      <c r="AI205" s="1">
        <f t="shared" si="35"/>
        <v>2452398.66870949</v>
      </c>
      <c r="AJ205" s="2">
        <v>12.029250000000001</v>
      </c>
      <c r="AN205" t="str">
        <f t="shared" si="36"/>
        <v>GEMPQ</v>
      </c>
      <c r="AO205" t="str">
        <f t="shared" si="37"/>
        <v>020504.16862</v>
      </c>
      <c r="AP205" s="2">
        <v>12.029250000000001</v>
      </c>
      <c r="AQ205" s="2" t="str">
        <f t="shared" si="38"/>
        <v>C</v>
      </c>
      <c r="AR205" t="str">
        <f t="shared" si="39"/>
        <v>DRS</v>
      </c>
      <c r="AT205">
        <f t="shared" si="40"/>
        <v>398.6687094899826</v>
      </c>
      <c r="AU205" s="2">
        <v>12.029250000000001</v>
      </c>
      <c r="AV205" t="str">
        <f t="shared" si="41"/>
        <v>C</v>
      </c>
      <c r="AZ205" s="1">
        <v>2452398.66870949</v>
      </c>
      <c r="BA205">
        <v>11.959</v>
      </c>
      <c r="BB205">
        <v>12.071000000000002</v>
      </c>
      <c r="BC205">
        <v>11.99</v>
      </c>
      <c r="BD205">
        <v>12.097000000000001</v>
      </c>
      <c r="BE205" s="30">
        <f t="shared" si="34"/>
        <v>12.029250000000001</v>
      </c>
    </row>
    <row r="206" spans="1:57" ht="12.75">
      <c r="A206" t="s">
        <v>439</v>
      </c>
      <c r="B206" t="s">
        <v>59</v>
      </c>
      <c r="C206" t="s">
        <v>440</v>
      </c>
      <c r="D206">
        <v>15</v>
      </c>
      <c r="E206">
        <v>123606.9</v>
      </c>
      <c r="F206">
        <v>178.6</v>
      </c>
      <c r="G206">
        <v>80032.8</v>
      </c>
      <c r="H206">
        <v>0.472</v>
      </c>
      <c r="I206">
        <v>55677.8</v>
      </c>
      <c r="J206">
        <v>0.866</v>
      </c>
      <c r="K206">
        <v>2452398.66914931</v>
      </c>
      <c r="L206" s="2">
        <f t="shared" si="28"/>
        <v>0.6691493098624051</v>
      </c>
      <c r="N206" s="2">
        <f t="shared" si="29"/>
        <v>0.472</v>
      </c>
      <c r="O206" s="1">
        <f t="shared" si="30"/>
        <v>2452398.66914931</v>
      </c>
      <c r="P206" s="2">
        <f t="shared" si="31"/>
        <v>0.472</v>
      </c>
      <c r="Q206" s="1">
        <f t="shared" si="32"/>
        <v>398.6691493098624</v>
      </c>
      <c r="R206" s="2">
        <f t="shared" si="33"/>
        <v>0.472</v>
      </c>
      <c r="AI206" s="1">
        <f t="shared" si="35"/>
        <v>2452398.66914931</v>
      </c>
      <c r="AJ206" s="2">
        <v>12.069499999999998</v>
      </c>
      <c r="AN206" t="str">
        <f t="shared" si="36"/>
        <v>GEMPQ</v>
      </c>
      <c r="AO206" t="str">
        <f t="shared" si="37"/>
        <v>020504.16906</v>
      </c>
      <c r="AP206" s="2">
        <v>12.069499999999998</v>
      </c>
      <c r="AQ206" s="2" t="str">
        <f t="shared" si="38"/>
        <v>C</v>
      </c>
      <c r="AR206" t="str">
        <f t="shared" si="39"/>
        <v>DRS</v>
      </c>
      <c r="AT206">
        <f t="shared" si="40"/>
        <v>398.6691493098624</v>
      </c>
      <c r="AU206" s="2">
        <v>12.069499999999998</v>
      </c>
      <c r="AV206" t="str">
        <f t="shared" si="41"/>
        <v>C</v>
      </c>
      <c r="AZ206" s="1">
        <v>2452398.66914931</v>
      </c>
      <c r="BA206">
        <v>11.993</v>
      </c>
      <c r="BB206">
        <v>12.102</v>
      </c>
      <c r="BC206">
        <v>12.035</v>
      </c>
      <c r="BD206">
        <v>12.148</v>
      </c>
      <c r="BE206" s="30">
        <f t="shared" si="34"/>
        <v>12.069499999999998</v>
      </c>
    </row>
    <row r="207" spans="1:57" ht="12.75">
      <c r="A207" t="s">
        <v>441</v>
      </c>
      <c r="B207" t="s">
        <v>59</v>
      </c>
      <c r="C207" t="s">
        <v>442</v>
      </c>
      <c r="D207">
        <v>15</v>
      </c>
      <c r="E207">
        <v>125168.1</v>
      </c>
      <c r="F207">
        <v>178.6</v>
      </c>
      <c r="G207">
        <v>83357.4</v>
      </c>
      <c r="H207">
        <v>0.441</v>
      </c>
      <c r="I207">
        <v>56209.2</v>
      </c>
      <c r="J207">
        <v>0.869</v>
      </c>
      <c r="K207">
        <v>2452398.66967014</v>
      </c>
      <c r="L207" s="2">
        <f t="shared" si="28"/>
        <v>0.6696701399050653</v>
      </c>
      <c r="N207" s="2">
        <f t="shared" si="29"/>
        <v>0.441</v>
      </c>
      <c r="O207" s="1">
        <f t="shared" si="30"/>
        <v>2452398.66967014</v>
      </c>
      <c r="P207" s="2">
        <f t="shared" si="31"/>
        <v>0.441</v>
      </c>
      <c r="Q207" s="1">
        <f t="shared" si="32"/>
        <v>398.66967013990507</v>
      </c>
      <c r="R207" s="2">
        <f t="shared" si="33"/>
        <v>0.441</v>
      </c>
      <c r="AI207" s="1">
        <f t="shared" si="35"/>
        <v>2452398.66967014</v>
      </c>
      <c r="AJ207" s="2">
        <v>12.031749999999999</v>
      </c>
      <c r="AN207" t="str">
        <f t="shared" si="36"/>
        <v>GEMPQ</v>
      </c>
      <c r="AO207" t="str">
        <f t="shared" si="37"/>
        <v>020504.16958</v>
      </c>
      <c r="AP207" s="2">
        <v>12.031749999999999</v>
      </c>
      <c r="AQ207" s="2" t="str">
        <f t="shared" si="38"/>
        <v>C</v>
      </c>
      <c r="AR207" t="str">
        <f t="shared" si="39"/>
        <v>DRS</v>
      </c>
      <c r="AT207">
        <f t="shared" si="40"/>
        <v>398.66967013990507</v>
      </c>
      <c r="AU207" s="2">
        <v>12.031749999999999</v>
      </c>
      <c r="AV207" t="str">
        <f t="shared" si="41"/>
        <v>C</v>
      </c>
      <c r="AZ207" s="1">
        <v>2452398.66967014</v>
      </c>
      <c r="BA207">
        <v>11.95</v>
      </c>
      <c r="BB207">
        <v>12.071000000000002</v>
      </c>
      <c r="BC207">
        <v>12.001</v>
      </c>
      <c r="BD207">
        <v>12.105</v>
      </c>
      <c r="BE207" s="30">
        <f t="shared" si="34"/>
        <v>12.031749999999999</v>
      </c>
    </row>
    <row r="208" spans="1:57" ht="12.75">
      <c r="A208" t="s">
        <v>443</v>
      </c>
      <c r="B208" t="s">
        <v>59</v>
      </c>
      <c r="C208" t="s">
        <v>444</v>
      </c>
      <c r="D208">
        <v>15</v>
      </c>
      <c r="E208">
        <v>124280.1</v>
      </c>
      <c r="F208">
        <v>177.4</v>
      </c>
      <c r="G208">
        <v>83052</v>
      </c>
      <c r="H208">
        <v>0.438</v>
      </c>
      <c r="I208">
        <v>54840.3</v>
      </c>
      <c r="J208">
        <v>0.888</v>
      </c>
      <c r="K208">
        <v>2452398.67014468</v>
      </c>
      <c r="L208" s="2">
        <f t="shared" si="28"/>
        <v>0.6701446799561381</v>
      </c>
      <c r="N208" s="2">
        <f t="shared" si="29"/>
        <v>0.438</v>
      </c>
      <c r="O208" s="1">
        <f t="shared" si="30"/>
        <v>2452398.67014468</v>
      </c>
      <c r="P208" s="2">
        <f t="shared" si="31"/>
        <v>0.438</v>
      </c>
      <c r="Q208" s="1">
        <f t="shared" si="32"/>
        <v>398.67014467995614</v>
      </c>
      <c r="R208" s="2">
        <f t="shared" si="33"/>
        <v>0.438</v>
      </c>
      <c r="AI208" s="1">
        <f t="shared" si="35"/>
        <v>2452398.67014468</v>
      </c>
      <c r="AJ208" s="2">
        <v>12.0295</v>
      </c>
      <c r="AN208" t="str">
        <f t="shared" si="36"/>
        <v>GEMPQ</v>
      </c>
      <c r="AO208" t="str">
        <f t="shared" si="37"/>
        <v>020504.17005</v>
      </c>
      <c r="AP208" s="2">
        <v>12.0295</v>
      </c>
      <c r="AQ208" s="2" t="str">
        <f t="shared" si="38"/>
        <v>C</v>
      </c>
      <c r="AR208" t="str">
        <f t="shared" si="39"/>
        <v>DRS</v>
      </c>
      <c r="AT208">
        <f t="shared" si="40"/>
        <v>398.67014467995614</v>
      </c>
      <c r="AU208" s="2">
        <v>12.0295</v>
      </c>
      <c r="AV208" t="str">
        <f t="shared" si="41"/>
        <v>C</v>
      </c>
      <c r="AZ208" s="1">
        <v>2452398.67014468</v>
      </c>
      <c r="BA208">
        <v>11.958</v>
      </c>
      <c r="BB208">
        <v>12.068000000000001</v>
      </c>
      <c r="BC208">
        <v>11.98</v>
      </c>
      <c r="BD208">
        <v>12.112</v>
      </c>
      <c r="BE208" s="30">
        <f t="shared" si="34"/>
        <v>12.0295</v>
      </c>
    </row>
    <row r="209" spans="1:57" ht="12.75">
      <c r="A209" t="s">
        <v>445</v>
      </c>
      <c r="B209" t="s">
        <v>59</v>
      </c>
      <c r="C209" t="s">
        <v>446</v>
      </c>
      <c r="D209">
        <v>15</v>
      </c>
      <c r="E209">
        <v>125962.1</v>
      </c>
      <c r="F209">
        <v>175.2</v>
      </c>
      <c r="G209">
        <v>82380.6</v>
      </c>
      <c r="H209">
        <v>0.461</v>
      </c>
      <c r="I209">
        <v>54940.7</v>
      </c>
      <c r="J209">
        <v>0.901</v>
      </c>
      <c r="K209">
        <v>2452398.67060764</v>
      </c>
      <c r="L209" s="2">
        <f>+K209-TRUNC(K209)</f>
        <v>0.6706076399423182</v>
      </c>
      <c r="N209" s="2">
        <f>+CHOOSE($L$8,($Q$3*H209)+$R$3,($Q$4*H209)+$R$4,($Q$5*H209)+$R$5,($Q$6*H209)+$R$6,H209)</f>
        <v>0.461</v>
      </c>
      <c r="O209" s="1">
        <f>+K209</f>
        <v>2452398.67060764</v>
      </c>
      <c r="P209" s="2">
        <f>+N209</f>
        <v>0.461</v>
      </c>
      <c r="Q209" s="1">
        <f>+K209-(INT(K209/1000)*1000)</f>
        <v>398.6706076399423</v>
      </c>
      <c r="R209" s="2">
        <f>+P209</f>
        <v>0.461</v>
      </c>
      <c r="AI209" s="1">
        <f t="shared" si="35"/>
        <v>2452398.67060764</v>
      </c>
      <c r="AJ209" s="2">
        <v>12.043</v>
      </c>
      <c r="AN209" t="str">
        <f t="shared" si="36"/>
        <v>GEMPQ</v>
      </c>
      <c r="AO209" t="str">
        <f t="shared" si="37"/>
        <v>020504.17052</v>
      </c>
      <c r="AP209" s="2">
        <v>12.043</v>
      </c>
      <c r="AQ209" s="2" t="str">
        <f t="shared" si="38"/>
        <v>C</v>
      </c>
      <c r="AR209" t="str">
        <f t="shared" si="39"/>
        <v>DRS</v>
      </c>
      <c r="AT209">
        <f t="shared" si="40"/>
        <v>398.6706076399423</v>
      </c>
      <c r="AU209" s="2">
        <v>12.043</v>
      </c>
      <c r="AV209" t="str">
        <f t="shared" si="41"/>
        <v>C</v>
      </c>
      <c r="AZ209" s="1">
        <v>2452398.67060764</v>
      </c>
      <c r="BA209">
        <v>11.977</v>
      </c>
      <c r="BB209">
        <v>12.091000000000001</v>
      </c>
      <c r="BC209">
        <v>11.99</v>
      </c>
      <c r="BD209">
        <v>12.114</v>
      </c>
      <c r="BE209" s="30">
        <f aca="true" t="shared" si="42" ref="BE209:BE272">+AVERAGE(BA209:BD209)</f>
        <v>12.043</v>
      </c>
    </row>
    <row r="210" spans="1:57" ht="12.75">
      <c r="A210" t="s">
        <v>447</v>
      </c>
      <c r="B210" t="s">
        <v>59</v>
      </c>
      <c r="C210" t="s">
        <v>448</v>
      </c>
      <c r="D210">
        <v>15</v>
      </c>
      <c r="E210">
        <v>125331.2</v>
      </c>
      <c r="F210">
        <v>176.2</v>
      </c>
      <c r="G210">
        <v>84237.1</v>
      </c>
      <c r="H210">
        <v>0.431</v>
      </c>
      <c r="I210">
        <v>56089.4</v>
      </c>
      <c r="J210">
        <v>0.873</v>
      </c>
      <c r="K210">
        <v>2452398.6710706</v>
      </c>
      <c r="L210" s="2">
        <f>+K210-TRUNC(K210)</f>
        <v>0.6710705999284983</v>
      </c>
      <c r="N210" s="2">
        <f>+CHOOSE($L$8,($Q$3*H210)+$R$3,($Q$4*H210)+$R$4,($Q$5*H210)+$R$5,($Q$6*H210)+$R$6,H210)</f>
        <v>0.431</v>
      </c>
      <c r="O210" s="1">
        <f>+K210</f>
        <v>2452398.6710706</v>
      </c>
      <c r="P210" s="2">
        <f>+N210</f>
        <v>0.431</v>
      </c>
      <c r="Q210" s="1">
        <f>+K210-(INT(K210/1000)*1000)</f>
        <v>398.6710705999285</v>
      </c>
      <c r="R210" s="2">
        <f>+P210</f>
        <v>0.431</v>
      </c>
      <c r="AI210" s="1">
        <f aca="true" t="shared" si="43" ref="AI210:AI273">+K210</f>
        <v>2452398.6710706</v>
      </c>
      <c r="AJ210" s="2">
        <v>12.02525</v>
      </c>
      <c r="AN210" t="str">
        <f aca="true" t="shared" si="44" ref="AN210:AN273">+AN209</f>
        <v>GEMPQ</v>
      </c>
      <c r="AO210" t="str">
        <f aca="true" t="shared" si="45" ref="AO210:AO273">+CONCATENATE(MID(B210,4,2),MID(B210,7,2),MID(B210,10,2),MID((TIMEVALUE(C210)),2,6))</f>
        <v>020504.17098</v>
      </c>
      <c r="AP210" s="2">
        <v>12.02525</v>
      </c>
      <c r="AQ210" s="2" t="str">
        <f aca="true" t="shared" si="46" ref="AQ210:AQ273">+AQ209</f>
        <v>C</v>
      </c>
      <c r="AR210" t="str">
        <f aca="true" t="shared" si="47" ref="AR210:AR273">+AR209</f>
        <v>DRS</v>
      </c>
      <c r="AT210">
        <f aca="true" t="shared" si="48" ref="AT210:AT273">+AI210-(INT(AI210/1000)*1000)</f>
        <v>398.6710705999285</v>
      </c>
      <c r="AU210" s="2">
        <v>12.02525</v>
      </c>
      <c r="AV210" t="str">
        <f aca="true" t="shared" si="49" ref="AV210:AV273">+AV209</f>
        <v>C</v>
      </c>
      <c r="AZ210" s="1">
        <v>2452398.6710706</v>
      </c>
      <c r="BA210">
        <v>11.956</v>
      </c>
      <c r="BB210">
        <v>12.061</v>
      </c>
      <c r="BC210">
        <v>11.988</v>
      </c>
      <c r="BD210">
        <v>12.096</v>
      </c>
      <c r="BE210" s="30">
        <f t="shared" si="42"/>
        <v>12.02525</v>
      </c>
    </row>
    <row r="211" spans="1:57" ht="12.75">
      <c r="A211" t="s">
        <v>449</v>
      </c>
      <c r="B211" t="s">
        <v>59</v>
      </c>
      <c r="C211" t="s">
        <v>450</v>
      </c>
      <c r="D211">
        <v>15</v>
      </c>
      <c r="E211">
        <v>124711.1</v>
      </c>
      <c r="F211">
        <v>176.5</v>
      </c>
      <c r="G211">
        <v>84743.8</v>
      </c>
      <c r="H211">
        <v>0.419</v>
      </c>
      <c r="I211">
        <v>55847.5</v>
      </c>
      <c r="J211">
        <v>0.872</v>
      </c>
      <c r="K211">
        <v>2452398.67152199</v>
      </c>
      <c r="L211" s="2">
        <f>+K211-TRUNC(K211)</f>
        <v>0.6715219900943339</v>
      </c>
      <c r="N211" s="2">
        <f>+CHOOSE($L$8,($Q$3*H211)+$R$3,($Q$4*H211)+$R$4,($Q$5*H211)+$R$5,($Q$6*H211)+$R$6,H211)</f>
        <v>0.419</v>
      </c>
      <c r="O211" s="1">
        <f>+K211</f>
        <v>2452398.67152199</v>
      </c>
      <c r="P211" s="2">
        <f>+N211</f>
        <v>0.419</v>
      </c>
      <c r="Q211" s="1">
        <f>+K211-(INT(K211/1000)*1000)</f>
        <v>398.67152199009433</v>
      </c>
      <c r="R211" s="2">
        <f>+P211</f>
        <v>0.419</v>
      </c>
      <c r="AI211" s="1">
        <f t="shared" si="43"/>
        <v>2452398.67152199</v>
      </c>
      <c r="AJ211" s="2">
        <v>12.015250000000002</v>
      </c>
      <c r="AN211" t="str">
        <f t="shared" si="44"/>
        <v>GEMPQ</v>
      </c>
      <c r="AO211" t="str">
        <f t="shared" si="45"/>
        <v>020504.17143</v>
      </c>
      <c r="AP211" s="2">
        <v>12.015250000000002</v>
      </c>
      <c r="AQ211" s="2" t="str">
        <f t="shared" si="46"/>
        <v>C</v>
      </c>
      <c r="AR211" t="str">
        <f t="shared" si="47"/>
        <v>DRS</v>
      </c>
      <c r="AT211">
        <f t="shared" si="48"/>
        <v>398.67152199009433</v>
      </c>
      <c r="AU211" s="2">
        <v>12.015250000000002</v>
      </c>
      <c r="AV211" t="str">
        <f t="shared" si="49"/>
        <v>C</v>
      </c>
      <c r="AZ211" s="1">
        <v>2452398.67152199</v>
      </c>
      <c r="BA211">
        <v>11.943999999999999</v>
      </c>
      <c r="BB211">
        <v>12.049000000000001</v>
      </c>
      <c r="BC211">
        <v>11.978</v>
      </c>
      <c r="BD211">
        <v>12.09</v>
      </c>
      <c r="BE211" s="30">
        <f t="shared" si="42"/>
        <v>12.015250000000002</v>
      </c>
    </row>
    <row r="212" spans="1:57" ht="12.75">
      <c r="A212" t="s">
        <v>451</v>
      </c>
      <c r="B212" t="s">
        <v>59</v>
      </c>
      <c r="C212" t="s">
        <v>452</v>
      </c>
      <c r="D212">
        <v>15</v>
      </c>
      <c r="E212">
        <v>125782.5</v>
      </c>
      <c r="F212">
        <v>175.5</v>
      </c>
      <c r="G212">
        <v>82635.5</v>
      </c>
      <c r="H212">
        <v>0.456</v>
      </c>
      <c r="I212">
        <v>56240.8</v>
      </c>
      <c r="J212">
        <v>0.874</v>
      </c>
      <c r="K212">
        <v>2452398.67204282</v>
      </c>
      <c r="L212" s="2">
        <f>+K212-TRUNC(K212)</f>
        <v>0.6720428201369941</v>
      </c>
      <c r="N212" s="2">
        <f>+CHOOSE($L$8,($Q$3*H212)+$R$3,($Q$4*H212)+$R$4,($Q$5*H212)+$R$5,($Q$6*H212)+$R$6,H212)</f>
        <v>0.456</v>
      </c>
      <c r="O212" s="1">
        <f>+K212</f>
        <v>2452398.67204282</v>
      </c>
      <c r="P212" s="2">
        <f>+N212</f>
        <v>0.456</v>
      </c>
      <c r="Q212" s="1">
        <f>+K212-(INT(K212/1000)*1000)</f>
        <v>398.672042820137</v>
      </c>
      <c r="R212" s="2">
        <f>+P212</f>
        <v>0.456</v>
      </c>
      <c r="AI212" s="1">
        <f t="shared" si="43"/>
        <v>2452398.67204282</v>
      </c>
      <c r="AJ212" s="2">
        <v>12.05</v>
      </c>
      <c r="AN212" t="str">
        <f t="shared" si="44"/>
        <v>GEMPQ</v>
      </c>
      <c r="AO212" t="str">
        <f t="shared" si="45"/>
        <v>020504.17195</v>
      </c>
      <c r="AP212" s="2">
        <v>12.05</v>
      </c>
      <c r="AQ212" s="2" t="str">
        <f t="shared" si="46"/>
        <v>C</v>
      </c>
      <c r="AR212" t="str">
        <f t="shared" si="47"/>
        <v>DRS</v>
      </c>
      <c r="AT212">
        <f t="shared" si="48"/>
        <v>398.672042820137</v>
      </c>
      <c r="AU212" s="2">
        <v>12.05</v>
      </c>
      <c r="AV212" t="str">
        <f t="shared" si="49"/>
        <v>C</v>
      </c>
      <c r="AZ212" s="1">
        <v>2452398.67204282</v>
      </c>
      <c r="BA212">
        <v>11.979</v>
      </c>
      <c r="BB212">
        <v>12.086</v>
      </c>
      <c r="BC212">
        <v>12.011</v>
      </c>
      <c r="BD212">
        <v>12.124</v>
      </c>
      <c r="BE212" s="30">
        <f t="shared" si="42"/>
        <v>12.049999999999999</v>
      </c>
    </row>
    <row r="213" spans="1:57" ht="12.75">
      <c r="A213" t="s">
        <v>453</v>
      </c>
      <c r="B213" t="s">
        <v>59</v>
      </c>
      <c r="C213" t="s">
        <v>454</v>
      </c>
      <c r="D213">
        <v>15</v>
      </c>
      <c r="E213">
        <v>125633.2</v>
      </c>
      <c r="F213">
        <v>175.1</v>
      </c>
      <c r="G213">
        <v>82961.8</v>
      </c>
      <c r="H213">
        <v>0.451</v>
      </c>
      <c r="I213">
        <v>55556.8</v>
      </c>
      <c r="J213">
        <v>0.886</v>
      </c>
      <c r="K213">
        <v>2452398.67251736</v>
      </c>
      <c r="L213" s="2">
        <f>+K213-TRUNC(K213)</f>
        <v>0.672517360188067</v>
      </c>
      <c r="N213" s="2">
        <f>+CHOOSE($L$8,($Q$3*H213)+$R$3,($Q$4*H213)+$R$4,($Q$5*H213)+$R$5,($Q$6*H213)+$R$6,H213)</f>
        <v>0.451</v>
      </c>
      <c r="O213" s="1">
        <f>+K213</f>
        <v>2452398.67251736</v>
      </c>
      <c r="P213" s="2">
        <f>+N213</f>
        <v>0.451</v>
      </c>
      <c r="Q213" s="1">
        <f>+K213-(INT(K213/1000)*1000)</f>
        <v>398.67251736018807</v>
      </c>
      <c r="R213" s="2">
        <f>+P213</f>
        <v>0.451</v>
      </c>
      <c r="AI213" s="1">
        <f t="shared" si="43"/>
        <v>2452398.67251736</v>
      </c>
      <c r="AJ213" s="2">
        <v>12.04175</v>
      </c>
      <c r="AN213" t="str">
        <f t="shared" si="44"/>
        <v>GEMPQ</v>
      </c>
      <c r="AO213" t="str">
        <f t="shared" si="45"/>
        <v>020504.17243</v>
      </c>
      <c r="AP213" s="2">
        <v>12.04175</v>
      </c>
      <c r="AQ213" s="2" t="str">
        <f t="shared" si="46"/>
        <v>C</v>
      </c>
      <c r="AR213" t="str">
        <f t="shared" si="47"/>
        <v>DRS</v>
      </c>
      <c r="AT213">
        <f t="shared" si="48"/>
        <v>398.67251736018807</v>
      </c>
      <c r="AU213" s="2">
        <v>12.04175</v>
      </c>
      <c r="AV213" t="str">
        <f t="shared" si="49"/>
        <v>C</v>
      </c>
      <c r="AZ213" s="1">
        <v>2452398.67251736</v>
      </c>
      <c r="BA213">
        <v>11.975</v>
      </c>
      <c r="BB213">
        <v>12.081000000000001</v>
      </c>
      <c r="BC213">
        <v>11.996</v>
      </c>
      <c r="BD213">
        <v>12.115</v>
      </c>
      <c r="BE213" s="30">
        <f t="shared" si="42"/>
        <v>12.04175</v>
      </c>
    </row>
    <row r="214" spans="1:57" ht="12.75">
      <c r="A214" t="s">
        <v>455</v>
      </c>
      <c r="B214" t="s">
        <v>59</v>
      </c>
      <c r="C214" t="s">
        <v>456</v>
      </c>
      <c r="D214">
        <v>15</v>
      </c>
      <c r="E214">
        <v>125079.2</v>
      </c>
      <c r="F214">
        <v>174.3</v>
      </c>
      <c r="G214">
        <v>83829.1</v>
      </c>
      <c r="H214">
        <v>0.434</v>
      </c>
      <c r="I214">
        <v>56177.7</v>
      </c>
      <c r="J214">
        <v>0.869</v>
      </c>
      <c r="K214">
        <v>2452398.67298032</v>
      </c>
      <c r="L214" s="2">
        <f aca="true" t="shared" si="50" ref="L214:L277">+K214-TRUNC(K214)</f>
        <v>0.672980320174247</v>
      </c>
      <c r="N214" s="2">
        <f aca="true" t="shared" si="51" ref="N214:N277">+CHOOSE($L$8,($Q$3*H214)+$R$3,($Q$4*H214)+$R$4,($Q$5*H214)+$R$5,($Q$6*H214)+$R$6,H214)</f>
        <v>0.434</v>
      </c>
      <c r="O214" s="1">
        <f aca="true" t="shared" si="52" ref="O214:O277">+K214</f>
        <v>2452398.67298032</v>
      </c>
      <c r="P214" s="2">
        <f aca="true" t="shared" si="53" ref="P214:P277">+N214</f>
        <v>0.434</v>
      </c>
      <c r="Q214" s="1">
        <f aca="true" t="shared" si="54" ref="Q214:Q277">+K214-(INT(K214/1000)*1000)</f>
        <v>398.67298032017425</v>
      </c>
      <c r="R214" s="2">
        <f aca="true" t="shared" si="55" ref="R214:R277">+P214</f>
        <v>0.434</v>
      </c>
      <c r="AI214" s="1">
        <f t="shared" si="43"/>
        <v>2452398.67298032</v>
      </c>
      <c r="AJ214" s="2">
        <v>12.031749999999999</v>
      </c>
      <c r="AN214" t="str">
        <f t="shared" si="44"/>
        <v>GEMPQ</v>
      </c>
      <c r="AO214" t="str">
        <f t="shared" si="45"/>
        <v>020504.17289</v>
      </c>
      <c r="AP214" s="2">
        <v>12.031749999999999</v>
      </c>
      <c r="AQ214" s="2" t="str">
        <f t="shared" si="46"/>
        <v>C</v>
      </c>
      <c r="AR214" t="str">
        <f t="shared" si="47"/>
        <v>DRS</v>
      </c>
      <c r="AT214">
        <f t="shared" si="48"/>
        <v>398.67298032017425</v>
      </c>
      <c r="AU214" s="2">
        <v>12.031749999999999</v>
      </c>
      <c r="AV214" t="str">
        <f t="shared" si="49"/>
        <v>C</v>
      </c>
      <c r="AZ214" s="1">
        <v>2452398.67298032</v>
      </c>
      <c r="BA214">
        <v>11.956999999999999</v>
      </c>
      <c r="BB214">
        <v>12.064</v>
      </c>
      <c r="BC214">
        <v>11.995</v>
      </c>
      <c r="BD214">
        <v>12.111</v>
      </c>
      <c r="BE214" s="30">
        <f t="shared" si="42"/>
        <v>12.031749999999999</v>
      </c>
    </row>
    <row r="215" spans="1:57" ht="12.75">
      <c r="A215" t="s">
        <v>457</v>
      </c>
      <c r="B215" t="s">
        <v>59</v>
      </c>
      <c r="C215" t="s">
        <v>458</v>
      </c>
      <c r="D215">
        <v>15</v>
      </c>
      <c r="E215">
        <v>126735.9</v>
      </c>
      <c r="F215">
        <v>173</v>
      </c>
      <c r="G215">
        <v>84255.3</v>
      </c>
      <c r="H215">
        <v>0.443</v>
      </c>
      <c r="I215">
        <v>56084.5</v>
      </c>
      <c r="J215">
        <v>0.885</v>
      </c>
      <c r="K215">
        <v>2452398.67345486</v>
      </c>
      <c r="L215" s="2">
        <f t="shared" si="50"/>
        <v>0.6734548602253199</v>
      </c>
      <c r="N215" s="2">
        <f t="shared" si="51"/>
        <v>0.443</v>
      </c>
      <c r="O215" s="1">
        <f t="shared" si="52"/>
        <v>2452398.67345486</v>
      </c>
      <c r="P215" s="2">
        <f t="shared" si="53"/>
        <v>0.443</v>
      </c>
      <c r="Q215" s="1">
        <f t="shared" si="54"/>
        <v>398.6734548602253</v>
      </c>
      <c r="R215" s="2">
        <f t="shared" si="55"/>
        <v>0.443</v>
      </c>
      <c r="AI215" s="1">
        <f t="shared" si="43"/>
        <v>2452398.67345486</v>
      </c>
      <c r="AJ215" s="2">
        <v>12.031</v>
      </c>
      <c r="AN215" t="str">
        <f t="shared" si="44"/>
        <v>GEMPQ</v>
      </c>
      <c r="AO215" t="str">
        <f t="shared" si="45"/>
        <v>020504.17336</v>
      </c>
      <c r="AP215" s="2">
        <v>12.031</v>
      </c>
      <c r="AQ215" s="2" t="str">
        <f t="shared" si="46"/>
        <v>C</v>
      </c>
      <c r="AR215" t="str">
        <f t="shared" si="47"/>
        <v>DRS</v>
      </c>
      <c r="AT215">
        <f t="shared" si="48"/>
        <v>398.6734548602253</v>
      </c>
      <c r="AU215" s="2">
        <v>12.031</v>
      </c>
      <c r="AV215" t="str">
        <f t="shared" si="49"/>
        <v>C</v>
      </c>
      <c r="AZ215" s="1">
        <v>2452398.67345486</v>
      </c>
      <c r="BA215">
        <v>11.956999999999999</v>
      </c>
      <c r="BB215">
        <v>12.073</v>
      </c>
      <c r="BC215">
        <v>11.988</v>
      </c>
      <c r="BD215">
        <v>12.106</v>
      </c>
      <c r="BE215" s="30">
        <f t="shared" si="42"/>
        <v>12.031</v>
      </c>
    </row>
    <row r="216" spans="1:57" ht="12.75">
      <c r="A216" t="s">
        <v>459</v>
      </c>
      <c r="B216" t="s">
        <v>59</v>
      </c>
      <c r="C216" t="s">
        <v>460</v>
      </c>
      <c r="D216">
        <v>15</v>
      </c>
      <c r="E216">
        <v>125766.7</v>
      </c>
      <c r="F216">
        <v>172.6</v>
      </c>
      <c r="G216">
        <v>84366.3</v>
      </c>
      <c r="H216">
        <v>0.433</v>
      </c>
      <c r="I216">
        <v>55477.5</v>
      </c>
      <c r="J216">
        <v>0.889</v>
      </c>
      <c r="K216">
        <v>2452398.67391782</v>
      </c>
      <c r="L216" s="2">
        <f t="shared" si="50"/>
        <v>0.6739178202114999</v>
      </c>
      <c r="N216" s="2">
        <f t="shared" si="51"/>
        <v>0.433</v>
      </c>
      <c r="O216" s="1">
        <f t="shared" si="52"/>
        <v>2452398.67391782</v>
      </c>
      <c r="P216" s="2">
        <f t="shared" si="53"/>
        <v>0.433</v>
      </c>
      <c r="Q216" s="1">
        <f t="shared" si="54"/>
        <v>398.6739178202115</v>
      </c>
      <c r="R216" s="2">
        <f t="shared" si="55"/>
        <v>0.433</v>
      </c>
      <c r="AI216" s="1">
        <f t="shared" si="43"/>
        <v>2452398.67391782</v>
      </c>
      <c r="AJ216" s="2">
        <v>12.024</v>
      </c>
      <c r="AN216" t="str">
        <f t="shared" si="44"/>
        <v>GEMPQ</v>
      </c>
      <c r="AO216" t="str">
        <f t="shared" si="45"/>
        <v>020504.17383</v>
      </c>
      <c r="AP216" s="2">
        <v>12.024</v>
      </c>
      <c r="AQ216" s="2" t="str">
        <f t="shared" si="46"/>
        <v>C</v>
      </c>
      <c r="AR216" t="str">
        <f t="shared" si="47"/>
        <v>DRS</v>
      </c>
      <c r="AT216">
        <f t="shared" si="48"/>
        <v>398.6739178202115</v>
      </c>
      <c r="AU216" s="2">
        <v>12.024</v>
      </c>
      <c r="AV216" t="str">
        <f t="shared" si="49"/>
        <v>C</v>
      </c>
      <c r="AZ216" s="1">
        <v>2452398.67391782</v>
      </c>
      <c r="BA216">
        <v>11.962</v>
      </c>
      <c r="BB216">
        <v>12.063</v>
      </c>
      <c r="BC216">
        <v>11.974</v>
      </c>
      <c r="BD216">
        <v>12.097000000000001</v>
      </c>
      <c r="BE216" s="30">
        <f t="shared" si="42"/>
        <v>12.024</v>
      </c>
    </row>
    <row r="217" spans="1:57" ht="12.75">
      <c r="A217" t="s">
        <v>461</v>
      </c>
      <c r="B217" t="s">
        <v>59</v>
      </c>
      <c r="C217" t="s">
        <v>462</v>
      </c>
      <c r="D217">
        <v>15</v>
      </c>
      <c r="E217">
        <v>125960.3</v>
      </c>
      <c r="F217">
        <v>172.1</v>
      </c>
      <c r="G217">
        <v>83273.9</v>
      </c>
      <c r="H217">
        <v>0.449</v>
      </c>
      <c r="I217">
        <v>55796.9</v>
      </c>
      <c r="J217">
        <v>0.884</v>
      </c>
      <c r="K217">
        <v>2452398.67438079</v>
      </c>
      <c r="L217" s="2">
        <f t="shared" si="50"/>
        <v>0.674380789976567</v>
      </c>
      <c r="N217" s="2">
        <f t="shared" si="51"/>
        <v>0.449</v>
      </c>
      <c r="O217" s="1">
        <f t="shared" si="52"/>
        <v>2452398.67438079</v>
      </c>
      <c r="P217" s="2">
        <f t="shared" si="53"/>
        <v>0.449</v>
      </c>
      <c r="Q217" s="1">
        <f t="shared" si="54"/>
        <v>398.67438078997657</v>
      </c>
      <c r="R217" s="2">
        <f t="shared" si="55"/>
        <v>0.449</v>
      </c>
      <c r="AI217" s="1">
        <f t="shared" si="43"/>
        <v>2452398.67438079</v>
      </c>
      <c r="AJ217" s="2">
        <v>12.039</v>
      </c>
      <c r="AN217" t="str">
        <f t="shared" si="44"/>
        <v>GEMPQ</v>
      </c>
      <c r="AO217" t="str">
        <f t="shared" si="45"/>
        <v>020504.17429</v>
      </c>
      <c r="AP217" s="2">
        <v>12.039</v>
      </c>
      <c r="AQ217" s="2" t="str">
        <f t="shared" si="46"/>
        <v>C</v>
      </c>
      <c r="AR217" t="str">
        <f t="shared" si="47"/>
        <v>DRS</v>
      </c>
      <c r="AT217">
        <f t="shared" si="48"/>
        <v>398.67438078997657</v>
      </c>
      <c r="AU217" s="2">
        <v>12.039</v>
      </c>
      <c r="AV217" t="str">
        <f t="shared" si="49"/>
        <v>C</v>
      </c>
      <c r="AZ217" s="1">
        <v>2452398.67438079</v>
      </c>
      <c r="BA217">
        <v>11.968</v>
      </c>
      <c r="BB217">
        <v>12.079</v>
      </c>
      <c r="BC217">
        <v>11.996</v>
      </c>
      <c r="BD217">
        <v>12.113000000000001</v>
      </c>
      <c r="BE217" s="30">
        <f t="shared" si="42"/>
        <v>12.039</v>
      </c>
    </row>
    <row r="218" spans="1:57" ht="12.75">
      <c r="A218" t="s">
        <v>463</v>
      </c>
      <c r="B218" t="s">
        <v>59</v>
      </c>
      <c r="C218" t="s">
        <v>464</v>
      </c>
      <c r="D218">
        <v>15</v>
      </c>
      <c r="E218">
        <v>125928.9</v>
      </c>
      <c r="F218">
        <v>172.4</v>
      </c>
      <c r="G218">
        <v>86468.2</v>
      </c>
      <c r="H218">
        <v>0.408</v>
      </c>
      <c r="I218">
        <v>55920.9</v>
      </c>
      <c r="J218">
        <v>0.881</v>
      </c>
      <c r="K218">
        <v>2452398.67490162</v>
      </c>
      <c r="L218" s="2">
        <f t="shared" si="50"/>
        <v>0.6749016200192273</v>
      </c>
      <c r="N218" s="2">
        <f t="shared" si="51"/>
        <v>0.408</v>
      </c>
      <c r="O218" s="1">
        <f t="shared" si="52"/>
        <v>2452398.67490162</v>
      </c>
      <c r="P218" s="2">
        <f t="shared" si="53"/>
        <v>0.408</v>
      </c>
      <c r="Q218" s="1">
        <f t="shared" si="54"/>
        <v>398.6749016200192</v>
      </c>
      <c r="R218" s="2">
        <f t="shared" si="55"/>
        <v>0.408</v>
      </c>
      <c r="AI218" s="1">
        <f t="shared" si="43"/>
        <v>2452398.67490162</v>
      </c>
      <c r="AJ218" s="2">
        <v>11.997</v>
      </c>
      <c r="AN218" t="str">
        <f t="shared" si="44"/>
        <v>GEMPQ</v>
      </c>
      <c r="AO218" t="str">
        <f t="shared" si="45"/>
        <v>020504.17481</v>
      </c>
      <c r="AP218" s="2">
        <v>11.997</v>
      </c>
      <c r="AQ218" s="2" t="str">
        <f t="shared" si="46"/>
        <v>C</v>
      </c>
      <c r="AR218" t="str">
        <f t="shared" si="47"/>
        <v>DRS</v>
      </c>
      <c r="AT218">
        <f t="shared" si="48"/>
        <v>398.6749016200192</v>
      </c>
      <c r="AU218" s="2">
        <v>11.997</v>
      </c>
      <c r="AV218" t="str">
        <f t="shared" si="49"/>
        <v>C</v>
      </c>
      <c r="AZ218" s="1">
        <v>2452398.67490162</v>
      </c>
      <c r="BA218">
        <v>11.919</v>
      </c>
      <c r="BB218">
        <v>12.038</v>
      </c>
      <c r="BC218">
        <v>11.956999999999999</v>
      </c>
      <c r="BD218">
        <v>12.074</v>
      </c>
      <c r="BE218" s="30">
        <f t="shared" si="42"/>
        <v>11.997</v>
      </c>
    </row>
    <row r="219" spans="1:57" ht="12.75">
      <c r="A219" t="s">
        <v>465</v>
      </c>
      <c r="B219" t="s">
        <v>59</v>
      </c>
      <c r="C219" t="s">
        <v>466</v>
      </c>
      <c r="D219">
        <v>15</v>
      </c>
      <c r="E219">
        <v>126381.9</v>
      </c>
      <c r="F219">
        <v>171.9</v>
      </c>
      <c r="G219">
        <v>87028.3</v>
      </c>
      <c r="H219">
        <v>0.405</v>
      </c>
      <c r="I219">
        <v>56570.2</v>
      </c>
      <c r="J219">
        <v>0.873</v>
      </c>
      <c r="K219">
        <v>2452398.67536458</v>
      </c>
      <c r="L219" s="2">
        <f t="shared" si="50"/>
        <v>0.6753645800054073</v>
      </c>
      <c r="N219" s="2">
        <f t="shared" si="51"/>
        <v>0.405</v>
      </c>
      <c r="O219" s="1">
        <f t="shared" si="52"/>
        <v>2452398.67536458</v>
      </c>
      <c r="P219" s="2">
        <f t="shared" si="53"/>
        <v>0.405</v>
      </c>
      <c r="Q219" s="1">
        <f t="shared" si="54"/>
        <v>398.6753645800054</v>
      </c>
      <c r="R219" s="2">
        <f t="shared" si="55"/>
        <v>0.405</v>
      </c>
      <c r="AI219" s="1">
        <f t="shared" si="43"/>
        <v>2452398.67536458</v>
      </c>
      <c r="AJ219" s="2">
        <v>11.995</v>
      </c>
      <c r="AN219" t="str">
        <f t="shared" si="44"/>
        <v>GEMPQ</v>
      </c>
      <c r="AO219" t="str">
        <f t="shared" si="45"/>
        <v>020504.17527</v>
      </c>
      <c r="AP219" s="2">
        <v>11.995</v>
      </c>
      <c r="AQ219" s="2" t="str">
        <f t="shared" si="46"/>
        <v>C</v>
      </c>
      <c r="AR219" t="str">
        <f t="shared" si="47"/>
        <v>DRS</v>
      </c>
      <c r="AT219">
        <f t="shared" si="48"/>
        <v>398.6753645800054</v>
      </c>
      <c r="AU219" s="2">
        <v>11.995</v>
      </c>
      <c r="AV219" t="str">
        <f t="shared" si="49"/>
        <v>C</v>
      </c>
      <c r="AZ219" s="1">
        <v>2452398.67536458</v>
      </c>
      <c r="BA219">
        <v>11.916</v>
      </c>
      <c r="BB219">
        <v>12.035</v>
      </c>
      <c r="BC219">
        <v>11.963</v>
      </c>
      <c r="BD219">
        <v>12.066</v>
      </c>
      <c r="BE219" s="30">
        <f t="shared" si="42"/>
        <v>11.995000000000001</v>
      </c>
    </row>
    <row r="220" spans="1:57" ht="12.75">
      <c r="A220" t="s">
        <v>467</v>
      </c>
      <c r="B220" t="s">
        <v>59</v>
      </c>
      <c r="C220" t="s">
        <v>468</v>
      </c>
      <c r="D220">
        <v>15</v>
      </c>
      <c r="E220">
        <v>126786.1</v>
      </c>
      <c r="F220">
        <v>170.9</v>
      </c>
      <c r="G220">
        <v>90869.1</v>
      </c>
      <c r="H220">
        <v>0.362</v>
      </c>
      <c r="I220">
        <v>55842.3</v>
      </c>
      <c r="J220">
        <v>0.89</v>
      </c>
      <c r="K220">
        <v>2452398.67582755</v>
      </c>
      <c r="L220" s="2">
        <f t="shared" si="50"/>
        <v>0.6758275497704744</v>
      </c>
      <c r="N220" s="2">
        <f t="shared" si="51"/>
        <v>0.362</v>
      </c>
      <c r="O220" s="1">
        <f t="shared" si="52"/>
        <v>2452398.67582755</v>
      </c>
      <c r="P220" s="2">
        <f t="shared" si="53"/>
        <v>0.362</v>
      </c>
      <c r="Q220" s="1">
        <f t="shared" si="54"/>
        <v>398.6758275497705</v>
      </c>
      <c r="R220" s="2">
        <f t="shared" si="55"/>
        <v>0.362</v>
      </c>
      <c r="AI220" s="1">
        <f t="shared" si="43"/>
        <v>2452398.67582755</v>
      </c>
      <c r="AJ220" s="2">
        <v>11.941999999999998</v>
      </c>
      <c r="AN220" t="str">
        <f t="shared" si="44"/>
        <v>GEMPQ</v>
      </c>
      <c r="AO220" t="str">
        <f t="shared" si="45"/>
        <v>020504.17574</v>
      </c>
      <c r="AP220" s="2">
        <v>11.941999999999998</v>
      </c>
      <c r="AQ220" s="2" t="str">
        <f t="shared" si="46"/>
        <v>C</v>
      </c>
      <c r="AR220" t="str">
        <f t="shared" si="47"/>
        <v>DRS</v>
      </c>
      <c r="AT220">
        <f t="shared" si="48"/>
        <v>398.6758275497705</v>
      </c>
      <c r="AU220" s="2">
        <v>11.941999999999998</v>
      </c>
      <c r="AV220" t="str">
        <f t="shared" si="49"/>
        <v>C</v>
      </c>
      <c r="AZ220" s="1">
        <v>2452398.67582755</v>
      </c>
      <c r="BA220">
        <v>11.862</v>
      </c>
      <c r="BB220">
        <v>11.992</v>
      </c>
      <c r="BC220">
        <v>11.901</v>
      </c>
      <c r="BD220">
        <v>12.013</v>
      </c>
      <c r="BE220" s="30">
        <f t="shared" si="42"/>
        <v>11.941999999999998</v>
      </c>
    </row>
    <row r="221" spans="1:57" ht="12.75">
      <c r="A221" t="s">
        <v>469</v>
      </c>
      <c r="B221" t="s">
        <v>59</v>
      </c>
      <c r="C221" t="s">
        <v>470</v>
      </c>
      <c r="D221">
        <v>15</v>
      </c>
      <c r="E221">
        <v>126435.6</v>
      </c>
      <c r="F221">
        <v>171.2</v>
      </c>
      <c r="G221">
        <v>88775.1</v>
      </c>
      <c r="H221">
        <v>0.384</v>
      </c>
      <c r="I221">
        <v>56310.8</v>
      </c>
      <c r="J221">
        <v>0.878</v>
      </c>
      <c r="K221">
        <v>2452398.67629051</v>
      </c>
      <c r="L221" s="2">
        <f t="shared" si="50"/>
        <v>0.6762905102223158</v>
      </c>
      <c r="N221" s="2">
        <f t="shared" si="51"/>
        <v>0.384</v>
      </c>
      <c r="O221" s="1">
        <f t="shared" si="52"/>
        <v>2452398.67629051</v>
      </c>
      <c r="P221" s="2">
        <f t="shared" si="53"/>
        <v>0.384</v>
      </c>
      <c r="Q221" s="1">
        <f t="shared" si="54"/>
        <v>398.6762905102223</v>
      </c>
      <c r="R221" s="2">
        <f t="shared" si="55"/>
        <v>0.384</v>
      </c>
      <c r="AI221" s="1">
        <f t="shared" si="43"/>
        <v>2452398.67629051</v>
      </c>
      <c r="AJ221" s="2">
        <v>11.97625</v>
      </c>
      <c r="AN221" t="str">
        <f t="shared" si="44"/>
        <v>GEMPQ</v>
      </c>
      <c r="AO221" t="str">
        <f t="shared" si="45"/>
        <v>020504.17620</v>
      </c>
      <c r="AP221" s="2">
        <v>11.97625</v>
      </c>
      <c r="AQ221" s="2" t="str">
        <f t="shared" si="46"/>
        <v>C</v>
      </c>
      <c r="AR221" t="str">
        <f t="shared" si="47"/>
        <v>DRS</v>
      </c>
      <c r="AT221">
        <f t="shared" si="48"/>
        <v>398.6762905102223</v>
      </c>
      <c r="AU221" s="2">
        <v>11.97625</v>
      </c>
      <c r="AV221" t="str">
        <f t="shared" si="49"/>
        <v>C</v>
      </c>
      <c r="AZ221" s="1">
        <v>2452398.67629051</v>
      </c>
      <c r="BA221">
        <v>11.91</v>
      </c>
      <c r="BB221">
        <v>12.014000000000001</v>
      </c>
      <c r="BC221">
        <v>11.936</v>
      </c>
      <c r="BD221">
        <v>12.045</v>
      </c>
      <c r="BE221" s="30">
        <f t="shared" si="42"/>
        <v>11.97625</v>
      </c>
    </row>
    <row r="222" spans="1:57" ht="12.75">
      <c r="A222" t="s">
        <v>471</v>
      </c>
      <c r="B222" t="s">
        <v>59</v>
      </c>
      <c r="C222" t="s">
        <v>472</v>
      </c>
      <c r="D222">
        <v>15</v>
      </c>
      <c r="E222">
        <v>126623.9</v>
      </c>
      <c r="F222">
        <v>172.2</v>
      </c>
      <c r="G222">
        <v>87740.9</v>
      </c>
      <c r="H222">
        <v>0.398</v>
      </c>
      <c r="I222">
        <v>55249</v>
      </c>
      <c r="J222">
        <v>0.9</v>
      </c>
      <c r="K222">
        <v>2452398.67675347</v>
      </c>
      <c r="L222" s="2">
        <f t="shared" si="50"/>
        <v>0.6767534702084959</v>
      </c>
      <c r="N222" s="2">
        <f t="shared" si="51"/>
        <v>0.398</v>
      </c>
      <c r="O222" s="1">
        <f t="shared" si="52"/>
        <v>2452398.67675347</v>
      </c>
      <c r="P222" s="2">
        <f t="shared" si="53"/>
        <v>0.398</v>
      </c>
      <c r="Q222" s="1">
        <f t="shared" si="54"/>
        <v>398.6767534702085</v>
      </c>
      <c r="R222" s="2">
        <f t="shared" si="55"/>
        <v>0.398</v>
      </c>
      <c r="AI222" s="1">
        <f t="shared" si="43"/>
        <v>2452398.67675347</v>
      </c>
      <c r="AJ222" s="2">
        <v>11.9845</v>
      </c>
      <c r="AN222" t="str">
        <f t="shared" si="44"/>
        <v>GEMPQ</v>
      </c>
      <c r="AO222" t="str">
        <f t="shared" si="45"/>
        <v>020504.17666</v>
      </c>
      <c r="AP222" s="2">
        <v>11.9845</v>
      </c>
      <c r="AQ222" s="2" t="str">
        <f t="shared" si="46"/>
        <v>C</v>
      </c>
      <c r="AR222" t="str">
        <f t="shared" si="47"/>
        <v>DRS</v>
      </c>
      <c r="AT222">
        <f t="shared" si="48"/>
        <v>398.6767534702085</v>
      </c>
      <c r="AU222" s="2">
        <v>11.9845</v>
      </c>
      <c r="AV222" t="str">
        <f t="shared" si="49"/>
        <v>C</v>
      </c>
      <c r="AZ222" s="1">
        <v>2452398.67675347</v>
      </c>
      <c r="BA222">
        <v>11.916</v>
      </c>
      <c r="BB222">
        <v>12.028</v>
      </c>
      <c r="BC222">
        <v>11.929</v>
      </c>
      <c r="BD222">
        <v>12.065</v>
      </c>
      <c r="BE222" s="30">
        <f t="shared" si="42"/>
        <v>11.9845</v>
      </c>
    </row>
    <row r="223" spans="1:57" ht="12.75">
      <c r="A223" t="s">
        <v>473</v>
      </c>
      <c r="B223" t="s">
        <v>59</v>
      </c>
      <c r="C223" t="s">
        <v>474</v>
      </c>
      <c r="D223">
        <v>15</v>
      </c>
      <c r="E223">
        <v>125850.8</v>
      </c>
      <c r="F223">
        <v>170.4</v>
      </c>
      <c r="G223">
        <v>83308.8</v>
      </c>
      <c r="H223">
        <v>0.448</v>
      </c>
      <c r="I223">
        <v>55669.3</v>
      </c>
      <c r="J223">
        <v>0.886</v>
      </c>
      <c r="K223">
        <v>2452398.67726273</v>
      </c>
      <c r="L223" s="2">
        <f t="shared" si="50"/>
        <v>0.6772627299651504</v>
      </c>
      <c r="N223" s="2">
        <f t="shared" si="51"/>
        <v>0.448</v>
      </c>
      <c r="O223" s="1">
        <f t="shared" si="52"/>
        <v>2452398.67726273</v>
      </c>
      <c r="P223" s="2">
        <f t="shared" si="53"/>
        <v>0.448</v>
      </c>
      <c r="Q223" s="1">
        <f t="shared" si="54"/>
        <v>398.67726272996515</v>
      </c>
      <c r="R223" s="2">
        <f t="shared" si="55"/>
        <v>0.448</v>
      </c>
      <c r="AI223" s="1">
        <f t="shared" si="43"/>
        <v>2452398.67726273</v>
      </c>
      <c r="AJ223" s="2">
        <v>12.035</v>
      </c>
      <c r="AN223" t="str">
        <f t="shared" si="44"/>
        <v>GEMPQ</v>
      </c>
      <c r="AO223" t="str">
        <f t="shared" si="45"/>
        <v>020504.17717</v>
      </c>
      <c r="AP223" s="2">
        <v>12.035</v>
      </c>
      <c r="AQ223" s="2" t="str">
        <f t="shared" si="46"/>
        <v>C</v>
      </c>
      <c r="AR223" t="str">
        <f t="shared" si="47"/>
        <v>DRS</v>
      </c>
      <c r="AT223">
        <f t="shared" si="48"/>
        <v>398.67726272996515</v>
      </c>
      <c r="AU223" s="2">
        <v>12.035</v>
      </c>
      <c r="AV223" t="str">
        <f t="shared" si="49"/>
        <v>C</v>
      </c>
      <c r="AZ223" s="1">
        <v>2452398.67726273</v>
      </c>
      <c r="BA223">
        <v>11.96</v>
      </c>
      <c r="BB223">
        <v>12.078000000000001</v>
      </c>
      <c r="BC223">
        <v>11.993</v>
      </c>
      <c r="BD223">
        <v>12.109</v>
      </c>
      <c r="BE223" s="30">
        <f t="shared" si="42"/>
        <v>12.035000000000002</v>
      </c>
    </row>
    <row r="224" spans="1:57" ht="12.75">
      <c r="A224" t="s">
        <v>475</v>
      </c>
      <c r="B224" t="s">
        <v>59</v>
      </c>
      <c r="C224" t="s">
        <v>476</v>
      </c>
      <c r="D224">
        <v>15</v>
      </c>
      <c r="E224">
        <v>124818.6</v>
      </c>
      <c r="F224">
        <v>169.3</v>
      </c>
      <c r="G224">
        <v>80498.2</v>
      </c>
      <c r="H224">
        <v>0.476</v>
      </c>
      <c r="I224">
        <v>55862.4</v>
      </c>
      <c r="J224">
        <v>0.873</v>
      </c>
      <c r="K224">
        <v>2452398.67772569</v>
      </c>
      <c r="L224" s="2">
        <f t="shared" si="50"/>
        <v>0.6777256899513304</v>
      </c>
      <c r="N224" s="2">
        <f t="shared" si="51"/>
        <v>0.476</v>
      </c>
      <c r="O224" s="1">
        <f t="shared" si="52"/>
        <v>2452398.67772569</v>
      </c>
      <c r="P224" s="2">
        <f t="shared" si="53"/>
        <v>0.476</v>
      </c>
      <c r="Q224" s="1">
        <f t="shared" si="54"/>
        <v>398.67772568995133</v>
      </c>
      <c r="R224" s="2">
        <f t="shared" si="55"/>
        <v>0.476</v>
      </c>
      <c r="AI224" s="1">
        <f t="shared" si="43"/>
        <v>2452398.67772569</v>
      </c>
      <c r="AJ224" s="2">
        <v>12.06925</v>
      </c>
      <c r="AN224" t="str">
        <f t="shared" si="44"/>
        <v>GEMPQ</v>
      </c>
      <c r="AO224" t="str">
        <f t="shared" si="45"/>
        <v>020504.17763</v>
      </c>
      <c r="AP224" s="2">
        <v>12.06925</v>
      </c>
      <c r="AQ224" s="2" t="str">
        <f t="shared" si="46"/>
        <v>C</v>
      </c>
      <c r="AR224" t="str">
        <f t="shared" si="47"/>
        <v>DRS</v>
      </c>
      <c r="AT224">
        <f t="shared" si="48"/>
        <v>398.67772568995133</v>
      </c>
      <c r="AU224" s="2">
        <v>12.06925</v>
      </c>
      <c r="AV224" t="str">
        <f t="shared" si="49"/>
        <v>C</v>
      </c>
      <c r="AZ224" s="1">
        <v>2452398.67772569</v>
      </c>
      <c r="BA224">
        <v>11.985999999999999</v>
      </c>
      <c r="BB224">
        <v>12.106000000000002</v>
      </c>
      <c r="BC224">
        <v>12.033</v>
      </c>
      <c r="BD224">
        <v>12.152000000000001</v>
      </c>
      <c r="BE224" s="30">
        <f t="shared" si="42"/>
        <v>12.06925</v>
      </c>
    </row>
    <row r="225" spans="1:57" ht="12.75">
      <c r="A225" t="s">
        <v>477</v>
      </c>
      <c r="B225" t="s">
        <v>59</v>
      </c>
      <c r="C225" t="s">
        <v>478</v>
      </c>
      <c r="D225">
        <v>15</v>
      </c>
      <c r="E225">
        <v>126252.4</v>
      </c>
      <c r="F225">
        <v>171.9</v>
      </c>
      <c r="G225">
        <v>78294.7</v>
      </c>
      <c r="H225">
        <v>0.519</v>
      </c>
      <c r="I225">
        <v>56361.5</v>
      </c>
      <c r="J225">
        <v>0.876</v>
      </c>
      <c r="K225">
        <v>2452398.67818866</v>
      </c>
      <c r="L225" s="2">
        <f t="shared" si="50"/>
        <v>0.6781886601820588</v>
      </c>
      <c r="N225" s="2">
        <f t="shared" si="51"/>
        <v>0.519</v>
      </c>
      <c r="O225" s="1">
        <f t="shared" si="52"/>
        <v>2452398.67818866</v>
      </c>
      <c r="P225" s="2">
        <f t="shared" si="53"/>
        <v>0.519</v>
      </c>
      <c r="Q225" s="1">
        <f t="shared" si="54"/>
        <v>398.67818866018206</v>
      </c>
      <c r="R225" s="2">
        <f t="shared" si="55"/>
        <v>0.519</v>
      </c>
      <c r="AI225" s="1">
        <f t="shared" si="43"/>
        <v>2452398.67818866</v>
      </c>
      <c r="AJ225" s="2">
        <v>12.10675</v>
      </c>
      <c r="AN225" t="str">
        <f t="shared" si="44"/>
        <v>GEMPQ</v>
      </c>
      <c r="AO225" t="str">
        <f t="shared" si="45"/>
        <v>020504.17810</v>
      </c>
      <c r="AP225" s="2">
        <v>12.10675</v>
      </c>
      <c r="AQ225" s="2" t="str">
        <f t="shared" si="46"/>
        <v>C</v>
      </c>
      <c r="AR225" t="str">
        <f t="shared" si="47"/>
        <v>DRS</v>
      </c>
      <c r="AT225">
        <f t="shared" si="48"/>
        <v>398.67818866018206</v>
      </c>
      <c r="AU225" s="2">
        <v>12.10675</v>
      </c>
      <c r="AV225" t="str">
        <f t="shared" si="49"/>
        <v>C</v>
      </c>
      <c r="AZ225" s="1">
        <v>2452398.67818866</v>
      </c>
      <c r="BA225">
        <v>12.016</v>
      </c>
      <c r="BB225">
        <v>12.149000000000001</v>
      </c>
      <c r="BC225">
        <v>12.073</v>
      </c>
      <c r="BD225">
        <v>12.189</v>
      </c>
      <c r="BE225" s="30">
        <f t="shared" si="42"/>
        <v>12.10675</v>
      </c>
    </row>
    <row r="226" spans="1:57" ht="12.75">
      <c r="A226" t="s">
        <v>479</v>
      </c>
      <c r="B226" t="s">
        <v>59</v>
      </c>
      <c r="C226" t="s">
        <v>480</v>
      </c>
      <c r="D226">
        <v>15</v>
      </c>
      <c r="E226">
        <v>125601.5</v>
      </c>
      <c r="F226">
        <v>172.4</v>
      </c>
      <c r="G226">
        <v>80520.3</v>
      </c>
      <c r="H226">
        <v>0.483</v>
      </c>
      <c r="I226">
        <v>55831.2</v>
      </c>
      <c r="J226">
        <v>0.88</v>
      </c>
      <c r="K226">
        <v>2452398.67866319</v>
      </c>
      <c r="L226" s="2">
        <f t="shared" si="50"/>
        <v>0.6786631899885833</v>
      </c>
      <c r="N226" s="2">
        <f t="shared" si="51"/>
        <v>0.483</v>
      </c>
      <c r="O226" s="1">
        <f t="shared" si="52"/>
        <v>2452398.67866319</v>
      </c>
      <c r="P226" s="2">
        <f t="shared" si="53"/>
        <v>0.483</v>
      </c>
      <c r="Q226" s="1">
        <f t="shared" si="54"/>
        <v>398.6786631899886</v>
      </c>
      <c r="R226" s="2">
        <f t="shared" si="55"/>
        <v>0.483</v>
      </c>
      <c r="AI226" s="1">
        <f t="shared" si="43"/>
        <v>2452398.67866319</v>
      </c>
      <c r="AJ226" s="2">
        <v>12.068500000000002</v>
      </c>
      <c r="AN226" t="str">
        <f t="shared" si="44"/>
        <v>GEMPQ</v>
      </c>
      <c r="AO226" t="str">
        <f t="shared" si="45"/>
        <v>020504.17857</v>
      </c>
      <c r="AP226" s="2">
        <v>12.068500000000002</v>
      </c>
      <c r="AQ226" s="2" t="str">
        <f t="shared" si="46"/>
        <v>C</v>
      </c>
      <c r="AR226" t="str">
        <f t="shared" si="47"/>
        <v>DRS</v>
      </c>
      <c r="AT226">
        <f t="shared" si="48"/>
        <v>398.6786631899886</v>
      </c>
      <c r="AU226" s="2">
        <v>12.068500000000002</v>
      </c>
      <c r="AV226" t="str">
        <f t="shared" si="49"/>
        <v>C</v>
      </c>
      <c r="AZ226" s="1">
        <v>2452398.67866319</v>
      </c>
      <c r="BA226">
        <v>11.99</v>
      </c>
      <c r="BB226">
        <v>12.113000000000001</v>
      </c>
      <c r="BC226">
        <v>12.032</v>
      </c>
      <c r="BD226">
        <v>12.139000000000001</v>
      </c>
      <c r="BE226" s="30">
        <f t="shared" si="42"/>
        <v>12.068500000000002</v>
      </c>
    </row>
    <row r="227" spans="1:57" ht="12.75">
      <c r="A227" t="s">
        <v>481</v>
      </c>
      <c r="B227" t="s">
        <v>59</v>
      </c>
      <c r="C227" t="s">
        <v>482</v>
      </c>
      <c r="D227">
        <v>15</v>
      </c>
      <c r="E227">
        <v>126181.5</v>
      </c>
      <c r="F227">
        <v>170.8</v>
      </c>
      <c r="G227">
        <v>82563.4</v>
      </c>
      <c r="H227">
        <v>0.461</v>
      </c>
      <c r="I227">
        <v>55931.1</v>
      </c>
      <c r="J227">
        <v>0.883</v>
      </c>
      <c r="K227">
        <v>2452398.67912616</v>
      </c>
      <c r="L227" s="2">
        <f t="shared" si="50"/>
        <v>0.6791261602193117</v>
      </c>
      <c r="N227" s="2">
        <f t="shared" si="51"/>
        <v>0.461</v>
      </c>
      <c r="O227" s="1">
        <f t="shared" si="52"/>
        <v>2452398.67912616</v>
      </c>
      <c r="P227" s="2">
        <f t="shared" si="53"/>
        <v>0.461</v>
      </c>
      <c r="Q227" s="1">
        <f t="shared" si="54"/>
        <v>398.6791261602193</v>
      </c>
      <c r="R227" s="2">
        <f t="shared" si="55"/>
        <v>0.461</v>
      </c>
      <c r="AI227" s="1">
        <f t="shared" si="43"/>
        <v>2452398.67912616</v>
      </c>
      <c r="AJ227" s="2">
        <v>12.049750000000001</v>
      </c>
      <c r="AN227" t="str">
        <f t="shared" si="44"/>
        <v>GEMPQ</v>
      </c>
      <c r="AO227" t="str">
        <f t="shared" si="45"/>
        <v>020504.17903</v>
      </c>
      <c r="AP227" s="2">
        <v>12.049750000000001</v>
      </c>
      <c r="AQ227" s="2" t="str">
        <f t="shared" si="46"/>
        <v>C</v>
      </c>
      <c r="AR227" t="str">
        <f t="shared" si="47"/>
        <v>DRS</v>
      </c>
      <c r="AT227">
        <f t="shared" si="48"/>
        <v>398.6791261602193</v>
      </c>
      <c r="AU227" s="2">
        <v>12.049750000000001</v>
      </c>
      <c r="AV227" t="str">
        <f t="shared" si="49"/>
        <v>C</v>
      </c>
      <c r="AZ227" s="1">
        <v>2452398.67912616</v>
      </c>
      <c r="BA227">
        <v>11.984</v>
      </c>
      <c r="BB227">
        <v>12.091000000000001</v>
      </c>
      <c r="BC227">
        <v>12.006</v>
      </c>
      <c r="BD227">
        <v>12.118</v>
      </c>
      <c r="BE227" s="30">
        <f t="shared" si="42"/>
        <v>12.049750000000001</v>
      </c>
    </row>
    <row r="228" spans="1:57" ht="12.75">
      <c r="A228" t="s">
        <v>483</v>
      </c>
      <c r="B228" t="s">
        <v>59</v>
      </c>
      <c r="C228" t="s">
        <v>484</v>
      </c>
      <c r="D228">
        <v>15</v>
      </c>
      <c r="E228">
        <v>128111.6</v>
      </c>
      <c r="F228">
        <v>170.4</v>
      </c>
      <c r="G228">
        <v>83445.8</v>
      </c>
      <c r="H228">
        <v>0.465</v>
      </c>
      <c r="I228">
        <v>55530</v>
      </c>
      <c r="J228">
        <v>0.908</v>
      </c>
      <c r="K228">
        <v>2452398.67958912</v>
      </c>
      <c r="L228" s="2">
        <f t="shared" si="50"/>
        <v>0.6795891202054918</v>
      </c>
      <c r="N228" s="2">
        <f t="shared" si="51"/>
        <v>0.465</v>
      </c>
      <c r="O228" s="1">
        <f t="shared" si="52"/>
        <v>2452398.67958912</v>
      </c>
      <c r="P228" s="2">
        <f t="shared" si="53"/>
        <v>0.465</v>
      </c>
      <c r="Q228" s="1">
        <f t="shared" si="54"/>
        <v>398.6795891202055</v>
      </c>
      <c r="R228" s="2">
        <f t="shared" si="55"/>
        <v>0.465</v>
      </c>
      <c r="AI228" s="1">
        <f t="shared" si="43"/>
        <v>2452398.67958912</v>
      </c>
      <c r="AJ228" s="2">
        <v>12.039</v>
      </c>
      <c r="AN228" t="str">
        <f t="shared" si="44"/>
        <v>GEMPQ</v>
      </c>
      <c r="AO228" t="str">
        <f t="shared" si="45"/>
        <v>020504.17950</v>
      </c>
      <c r="AP228" s="2">
        <v>12.039</v>
      </c>
      <c r="AQ228" s="2" t="str">
        <f t="shared" si="46"/>
        <v>C</v>
      </c>
      <c r="AR228" t="str">
        <f t="shared" si="47"/>
        <v>DRS</v>
      </c>
      <c r="AT228">
        <f t="shared" si="48"/>
        <v>398.6795891202055</v>
      </c>
      <c r="AU228" s="2">
        <v>12.039</v>
      </c>
      <c r="AV228" t="str">
        <f t="shared" si="49"/>
        <v>C</v>
      </c>
      <c r="AZ228" s="1">
        <v>2452398.67958912</v>
      </c>
      <c r="BA228">
        <v>11.964</v>
      </c>
      <c r="BB228">
        <v>12.095</v>
      </c>
      <c r="BC228">
        <v>11.988</v>
      </c>
      <c r="BD228">
        <v>12.109</v>
      </c>
      <c r="BE228" s="30">
        <f t="shared" si="42"/>
        <v>12.039</v>
      </c>
    </row>
    <row r="229" spans="1:57" ht="12.75">
      <c r="A229" t="s">
        <v>485</v>
      </c>
      <c r="B229" t="s">
        <v>59</v>
      </c>
      <c r="C229" t="s">
        <v>486</v>
      </c>
      <c r="D229">
        <v>15</v>
      </c>
      <c r="E229">
        <v>125254</v>
      </c>
      <c r="F229">
        <v>169.2</v>
      </c>
      <c r="G229">
        <v>82885.1</v>
      </c>
      <c r="H229">
        <v>0.448</v>
      </c>
      <c r="I229">
        <v>56467.5</v>
      </c>
      <c r="J229">
        <v>0.865</v>
      </c>
      <c r="K229">
        <v>2452398.68006366</v>
      </c>
      <c r="L229" s="2">
        <f t="shared" si="50"/>
        <v>0.6800636597909033</v>
      </c>
      <c r="N229" s="2">
        <f t="shared" si="51"/>
        <v>0.448</v>
      </c>
      <c r="O229" s="1">
        <f t="shared" si="52"/>
        <v>2452398.68006366</v>
      </c>
      <c r="P229" s="2">
        <f t="shared" si="53"/>
        <v>0.448</v>
      </c>
      <c r="Q229" s="1">
        <f t="shared" si="54"/>
        <v>398.6800636597909</v>
      </c>
      <c r="R229" s="2">
        <f t="shared" si="55"/>
        <v>0.448</v>
      </c>
      <c r="AI229" s="1">
        <f t="shared" si="43"/>
        <v>2452398.68006366</v>
      </c>
      <c r="AJ229" s="2">
        <v>12.048250000000001</v>
      </c>
      <c r="AN229" t="str">
        <f t="shared" si="44"/>
        <v>GEMPQ</v>
      </c>
      <c r="AO229" t="str">
        <f t="shared" si="45"/>
        <v>020504.17997</v>
      </c>
      <c r="AP229" s="2">
        <v>12.048250000000001</v>
      </c>
      <c r="AQ229" s="2" t="str">
        <f t="shared" si="46"/>
        <v>C</v>
      </c>
      <c r="AR229" t="str">
        <f t="shared" si="47"/>
        <v>DRS</v>
      </c>
      <c r="AT229">
        <f t="shared" si="48"/>
        <v>398.6800636597909</v>
      </c>
      <c r="AU229" s="2">
        <v>12.048250000000001</v>
      </c>
      <c r="AV229" t="str">
        <f t="shared" si="49"/>
        <v>C</v>
      </c>
      <c r="AZ229" s="1">
        <v>2452398.68006366</v>
      </c>
      <c r="BA229">
        <v>11.99</v>
      </c>
      <c r="BB229">
        <v>12.078000000000001</v>
      </c>
      <c r="BC229">
        <v>12.013</v>
      </c>
      <c r="BD229">
        <v>12.112</v>
      </c>
      <c r="BE229" s="30">
        <f t="shared" si="42"/>
        <v>12.048250000000001</v>
      </c>
    </row>
    <row r="230" spans="1:57" ht="12.75">
      <c r="A230" t="s">
        <v>487</v>
      </c>
      <c r="B230" t="s">
        <v>59</v>
      </c>
      <c r="C230" t="s">
        <v>488</v>
      </c>
      <c r="D230">
        <v>15</v>
      </c>
      <c r="E230">
        <v>125814.2</v>
      </c>
      <c r="F230">
        <v>170.2</v>
      </c>
      <c r="G230">
        <v>84984.8</v>
      </c>
      <c r="H230">
        <v>0.426</v>
      </c>
      <c r="I230">
        <v>56104.9</v>
      </c>
      <c r="J230">
        <v>0.877</v>
      </c>
      <c r="K230">
        <v>2452398.68052662</v>
      </c>
      <c r="L230" s="2">
        <f t="shared" si="50"/>
        <v>0.6805266197770834</v>
      </c>
      <c r="N230" s="2">
        <f t="shared" si="51"/>
        <v>0.426</v>
      </c>
      <c r="O230" s="1">
        <f t="shared" si="52"/>
        <v>2452398.68052662</v>
      </c>
      <c r="P230" s="2">
        <f t="shared" si="53"/>
        <v>0.426</v>
      </c>
      <c r="Q230" s="1">
        <f t="shared" si="54"/>
        <v>398.6805266197771</v>
      </c>
      <c r="R230" s="2">
        <f t="shared" si="55"/>
        <v>0.426</v>
      </c>
      <c r="AI230" s="1">
        <f t="shared" si="43"/>
        <v>2452398.68052662</v>
      </c>
      <c r="AJ230" s="2">
        <v>12.016</v>
      </c>
      <c r="AN230" t="str">
        <f t="shared" si="44"/>
        <v>GEMPQ</v>
      </c>
      <c r="AO230" t="str">
        <f t="shared" si="45"/>
        <v>020504.18043</v>
      </c>
      <c r="AP230" s="2">
        <v>12.016</v>
      </c>
      <c r="AQ230" s="2" t="str">
        <f t="shared" si="46"/>
        <v>C</v>
      </c>
      <c r="AR230" t="str">
        <f t="shared" si="47"/>
        <v>DRS</v>
      </c>
      <c r="AT230">
        <f t="shared" si="48"/>
        <v>398.6805266197771</v>
      </c>
      <c r="AU230" s="2">
        <v>12.016</v>
      </c>
      <c r="AV230" t="str">
        <f t="shared" si="49"/>
        <v>C</v>
      </c>
      <c r="AZ230" s="1">
        <v>2452398.68052662</v>
      </c>
      <c r="BA230">
        <v>11.939</v>
      </c>
      <c r="BB230">
        <v>12.056000000000001</v>
      </c>
      <c r="BC230">
        <v>11.98</v>
      </c>
      <c r="BD230">
        <v>12.089</v>
      </c>
      <c r="BE230" s="30">
        <f t="shared" si="42"/>
        <v>12.016</v>
      </c>
    </row>
    <row r="231" spans="1:57" ht="12.75">
      <c r="A231" t="s">
        <v>489</v>
      </c>
      <c r="B231" t="s">
        <v>59</v>
      </c>
      <c r="C231" t="s">
        <v>490</v>
      </c>
      <c r="D231">
        <v>15</v>
      </c>
      <c r="E231">
        <v>125906.4</v>
      </c>
      <c r="F231">
        <v>175.3</v>
      </c>
      <c r="G231">
        <v>83872.2</v>
      </c>
      <c r="H231">
        <v>0.441</v>
      </c>
      <c r="I231">
        <v>55800.8</v>
      </c>
      <c r="J231">
        <v>0.884</v>
      </c>
      <c r="K231">
        <v>2452398.68097801</v>
      </c>
      <c r="L231" s="2">
        <f t="shared" si="50"/>
        <v>0.680978009942919</v>
      </c>
      <c r="N231" s="2">
        <f t="shared" si="51"/>
        <v>0.441</v>
      </c>
      <c r="O231" s="1">
        <f t="shared" si="52"/>
        <v>2452398.68097801</v>
      </c>
      <c r="P231" s="2">
        <f t="shared" si="53"/>
        <v>0.441</v>
      </c>
      <c r="Q231" s="1">
        <f t="shared" si="54"/>
        <v>398.6809780099429</v>
      </c>
      <c r="R231" s="2">
        <f t="shared" si="55"/>
        <v>0.441</v>
      </c>
      <c r="AI231" s="1">
        <f t="shared" si="43"/>
        <v>2452398.68097801</v>
      </c>
      <c r="AJ231" s="2">
        <v>12.030999999999999</v>
      </c>
      <c r="AN231" t="str">
        <f t="shared" si="44"/>
        <v>GEMPQ</v>
      </c>
      <c r="AO231" t="str">
        <f t="shared" si="45"/>
        <v>020504.18089</v>
      </c>
      <c r="AP231" s="2">
        <v>12.030999999999999</v>
      </c>
      <c r="AQ231" s="2" t="str">
        <f t="shared" si="46"/>
        <v>C</v>
      </c>
      <c r="AR231" t="str">
        <f t="shared" si="47"/>
        <v>DRS</v>
      </c>
      <c r="AT231">
        <f t="shared" si="48"/>
        <v>398.6809780099429</v>
      </c>
      <c r="AU231" s="2">
        <v>12.030999999999999</v>
      </c>
      <c r="AV231" t="str">
        <f t="shared" si="49"/>
        <v>C</v>
      </c>
      <c r="AZ231" s="1">
        <v>2452398.68097801</v>
      </c>
      <c r="BA231">
        <v>11.963</v>
      </c>
      <c r="BB231">
        <v>12.071000000000002</v>
      </c>
      <c r="BC231">
        <v>11.988</v>
      </c>
      <c r="BD231">
        <v>12.102</v>
      </c>
      <c r="BE231" s="30">
        <f t="shared" si="42"/>
        <v>12.030999999999999</v>
      </c>
    </row>
    <row r="232" spans="1:57" ht="12.75">
      <c r="A232" t="s">
        <v>491</v>
      </c>
      <c r="B232" t="s">
        <v>59</v>
      </c>
      <c r="C232" t="s">
        <v>492</v>
      </c>
      <c r="D232">
        <v>15</v>
      </c>
      <c r="E232">
        <v>127550.6</v>
      </c>
      <c r="F232">
        <v>169.1</v>
      </c>
      <c r="G232">
        <v>85142</v>
      </c>
      <c r="H232">
        <v>0.439</v>
      </c>
      <c r="I232">
        <v>55589</v>
      </c>
      <c r="J232">
        <v>0.902</v>
      </c>
      <c r="K232">
        <v>2452398.68144097</v>
      </c>
      <c r="L232" s="2">
        <f t="shared" si="50"/>
        <v>0.6814409699290991</v>
      </c>
      <c r="N232" s="2">
        <f t="shared" si="51"/>
        <v>0.439</v>
      </c>
      <c r="O232" s="1">
        <f t="shared" si="52"/>
        <v>2452398.68144097</v>
      </c>
      <c r="P232" s="2">
        <f t="shared" si="53"/>
        <v>0.439</v>
      </c>
      <c r="Q232" s="1">
        <f t="shared" si="54"/>
        <v>398.6814409699291</v>
      </c>
      <c r="R232" s="2">
        <f t="shared" si="55"/>
        <v>0.439</v>
      </c>
      <c r="AI232" s="1">
        <f t="shared" si="43"/>
        <v>2452398.68144097</v>
      </c>
      <c r="AJ232" s="2">
        <v>12.01675</v>
      </c>
      <c r="AN232" t="str">
        <f t="shared" si="44"/>
        <v>GEMPQ</v>
      </c>
      <c r="AO232" t="str">
        <f t="shared" si="45"/>
        <v>020504.18135</v>
      </c>
      <c r="AP232" s="2">
        <v>12.01675</v>
      </c>
      <c r="AQ232" s="2" t="str">
        <f t="shared" si="46"/>
        <v>C</v>
      </c>
      <c r="AR232" t="str">
        <f t="shared" si="47"/>
        <v>DRS</v>
      </c>
      <c r="AT232">
        <f t="shared" si="48"/>
        <v>398.6814409699291</v>
      </c>
      <c r="AU232" s="2">
        <v>12.01675</v>
      </c>
      <c r="AV232" t="str">
        <f t="shared" si="49"/>
        <v>C</v>
      </c>
      <c r="AZ232" s="1">
        <v>2452398.68144097</v>
      </c>
      <c r="BA232">
        <v>11.936</v>
      </c>
      <c r="BB232">
        <v>12.069</v>
      </c>
      <c r="BC232">
        <v>11.967</v>
      </c>
      <c r="BD232">
        <v>12.095</v>
      </c>
      <c r="BE232" s="30">
        <f t="shared" si="42"/>
        <v>12.01675</v>
      </c>
    </row>
    <row r="233" spans="1:57" ht="12.75">
      <c r="A233" t="s">
        <v>493</v>
      </c>
      <c r="B233" t="s">
        <v>59</v>
      </c>
      <c r="C233" t="s">
        <v>494</v>
      </c>
      <c r="D233">
        <v>15</v>
      </c>
      <c r="E233">
        <v>125340</v>
      </c>
      <c r="F233">
        <v>169.6</v>
      </c>
      <c r="G233">
        <v>85613.5</v>
      </c>
      <c r="H233">
        <v>0.414</v>
      </c>
      <c r="I233">
        <v>55771.1</v>
      </c>
      <c r="J233">
        <v>0.879</v>
      </c>
      <c r="K233">
        <v>2452398.68190394</v>
      </c>
      <c r="L233" s="2">
        <f t="shared" si="50"/>
        <v>0.6819039401598275</v>
      </c>
      <c r="N233" s="2">
        <f t="shared" si="51"/>
        <v>0.414</v>
      </c>
      <c r="O233" s="1">
        <f t="shared" si="52"/>
        <v>2452398.68190394</v>
      </c>
      <c r="P233" s="2">
        <f t="shared" si="53"/>
        <v>0.414</v>
      </c>
      <c r="Q233" s="1">
        <f t="shared" si="54"/>
        <v>398.6819039401598</v>
      </c>
      <c r="R233" s="2">
        <f t="shared" si="55"/>
        <v>0.414</v>
      </c>
      <c r="AI233" s="1">
        <f t="shared" si="43"/>
        <v>2452398.68190394</v>
      </c>
      <c r="AJ233" s="2">
        <v>12.004000000000001</v>
      </c>
      <c r="AN233" t="str">
        <f t="shared" si="44"/>
        <v>GEMPQ</v>
      </c>
      <c r="AO233" t="str">
        <f t="shared" si="45"/>
        <v>020504.18181</v>
      </c>
      <c r="AP233" s="2">
        <v>12.004000000000001</v>
      </c>
      <c r="AQ233" s="2" t="str">
        <f t="shared" si="46"/>
        <v>C</v>
      </c>
      <c r="AR233" t="str">
        <f t="shared" si="47"/>
        <v>DRS</v>
      </c>
      <c r="AT233">
        <f t="shared" si="48"/>
        <v>398.6819039401598</v>
      </c>
      <c r="AU233" s="2">
        <v>12.004000000000001</v>
      </c>
      <c r="AV233" t="str">
        <f t="shared" si="49"/>
        <v>C</v>
      </c>
      <c r="AZ233" s="1">
        <v>2452398.68190394</v>
      </c>
      <c r="BA233">
        <v>11.929</v>
      </c>
      <c r="BB233">
        <v>12.044</v>
      </c>
      <c r="BC233">
        <v>11.965</v>
      </c>
      <c r="BD233">
        <v>12.078000000000001</v>
      </c>
      <c r="BE233" s="30">
        <f t="shared" si="42"/>
        <v>12.004000000000001</v>
      </c>
    </row>
    <row r="234" spans="1:57" ht="12.75">
      <c r="A234" t="s">
        <v>495</v>
      </c>
      <c r="B234" t="s">
        <v>59</v>
      </c>
      <c r="C234" t="s">
        <v>496</v>
      </c>
      <c r="D234">
        <v>15</v>
      </c>
      <c r="E234">
        <v>127281.7</v>
      </c>
      <c r="F234">
        <v>168.2</v>
      </c>
      <c r="G234">
        <v>85511.7</v>
      </c>
      <c r="H234">
        <v>0.432</v>
      </c>
      <c r="I234">
        <v>56318.9</v>
      </c>
      <c r="J234">
        <v>0.885</v>
      </c>
      <c r="K234">
        <v>2452398.68237847</v>
      </c>
      <c r="L234" s="2">
        <f t="shared" si="50"/>
        <v>0.682378469966352</v>
      </c>
      <c r="N234" s="2">
        <f t="shared" si="51"/>
        <v>0.432</v>
      </c>
      <c r="O234" s="1">
        <f t="shared" si="52"/>
        <v>2452398.68237847</v>
      </c>
      <c r="P234" s="2">
        <f t="shared" si="53"/>
        <v>0.432</v>
      </c>
      <c r="Q234" s="1">
        <f t="shared" si="54"/>
        <v>398.68237846996635</v>
      </c>
      <c r="R234" s="2">
        <f t="shared" si="55"/>
        <v>0.432</v>
      </c>
      <c r="AI234" s="1">
        <f t="shared" si="43"/>
        <v>2452398.68237847</v>
      </c>
      <c r="AJ234" s="2">
        <v>12.02125</v>
      </c>
      <c r="AN234" t="str">
        <f t="shared" si="44"/>
        <v>GEMPQ</v>
      </c>
      <c r="AO234" t="str">
        <f t="shared" si="45"/>
        <v>020504.18229</v>
      </c>
      <c r="AP234" s="2">
        <v>12.02125</v>
      </c>
      <c r="AQ234" s="2" t="str">
        <f t="shared" si="46"/>
        <v>C</v>
      </c>
      <c r="AR234" t="str">
        <f t="shared" si="47"/>
        <v>DRS</v>
      </c>
      <c r="AT234">
        <f t="shared" si="48"/>
        <v>398.68237846996635</v>
      </c>
      <c r="AU234" s="2">
        <v>12.02125</v>
      </c>
      <c r="AV234" t="str">
        <f t="shared" si="49"/>
        <v>C</v>
      </c>
      <c r="AZ234" s="1">
        <v>2452398.68237847</v>
      </c>
      <c r="BA234">
        <v>11.947</v>
      </c>
      <c r="BB234">
        <v>12.062000000000001</v>
      </c>
      <c r="BC234">
        <v>11.977</v>
      </c>
      <c r="BD234">
        <v>12.099</v>
      </c>
      <c r="BE234" s="30">
        <f t="shared" si="42"/>
        <v>12.021250000000002</v>
      </c>
    </row>
    <row r="235" spans="1:57" ht="12.75">
      <c r="A235" t="s">
        <v>497</v>
      </c>
      <c r="B235" t="s">
        <v>59</v>
      </c>
      <c r="C235" t="s">
        <v>498</v>
      </c>
      <c r="D235">
        <v>15</v>
      </c>
      <c r="E235">
        <v>127543.8</v>
      </c>
      <c r="F235">
        <v>168.6</v>
      </c>
      <c r="G235">
        <v>87015.3</v>
      </c>
      <c r="H235">
        <v>0.415</v>
      </c>
      <c r="I235">
        <v>57344.3</v>
      </c>
      <c r="J235">
        <v>0.868</v>
      </c>
      <c r="K235">
        <v>2452398.68282986</v>
      </c>
      <c r="L235" s="2">
        <f t="shared" si="50"/>
        <v>0.6828298601321876</v>
      </c>
      <c r="N235" s="2">
        <f t="shared" si="51"/>
        <v>0.415</v>
      </c>
      <c r="O235" s="1">
        <f t="shared" si="52"/>
        <v>2452398.68282986</v>
      </c>
      <c r="P235" s="2">
        <f t="shared" si="53"/>
        <v>0.415</v>
      </c>
      <c r="Q235" s="1">
        <f t="shared" si="54"/>
        <v>398.6828298601322</v>
      </c>
      <c r="R235" s="2">
        <f t="shared" si="55"/>
        <v>0.415</v>
      </c>
      <c r="AI235" s="1">
        <f t="shared" si="43"/>
        <v>2452398.68282986</v>
      </c>
      <c r="AJ235" s="2">
        <v>11.998000000000001</v>
      </c>
      <c r="AN235" t="str">
        <f t="shared" si="44"/>
        <v>GEMPQ</v>
      </c>
      <c r="AO235" t="str">
        <f t="shared" si="45"/>
        <v>020504.18274</v>
      </c>
      <c r="AP235" s="2">
        <v>11.998000000000001</v>
      </c>
      <c r="AQ235" s="2" t="str">
        <f t="shared" si="46"/>
        <v>C</v>
      </c>
      <c r="AR235" t="str">
        <f t="shared" si="47"/>
        <v>DRS</v>
      </c>
      <c r="AT235">
        <f t="shared" si="48"/>
        <v>398.6828298601322</v>
      </c>
      <c r="AU235" s="2">
        <v>11.998000000000001</v>
      </c>
      <c r="AV235" t="str">
        <f t="shared" si="49"/>
        <v>C</v>
      </c>
      <c r="AZ235" s="1">
        <v>2452398.68282986</v>
      </c>
      <c r="BA235">
        <v>11.913</v>
      </c>
      <c r="BB235">
        <v>12.045</v>
      </c>
      <c r="BC235">
        <v>11.977</v>
      </c>
      <c r="BD235">
        <v>12.057</v>
      </c>
      <c r="BE235" s="30">
        <f t="shared" si="42"/>
        <v>11.998000000000001</v>
      </c>
    </row>
    <row r="236" spans="1:57" ht="12.75">
      <c r="A236" t="s">
        <v>499</v>
      </c>
      <c r="B236" t="s">
        <v>59</v>
      </c>
      <c r="C236" t="s">
        <v>500</v>
      </c>
      <c r="D236">
        <v>15</v>
      </c>
      <c r="E236">
        <v>125377.1</v>
      </c>
      <c r="F236">
        <v>169.4</v>
      </c>
      <c r="G236">
        <v>88914.6</v>
      </c>
      <c r="H236">
        <v>0.373</v>
      </c>
      <c r="I236">
        <v>55690.1</v>
      </c>
      <c r="J236">
        <v>0.881</v>
      </c>
      <c r="K236">
        <v>2452398.68328125</v>
      </c>
      <c r="L236" s="2">
        <f t="shared" si="50"/>
        <v>0.6832812498323619</v>
      </c>
      <c r="N236" s="2">
        <f t="shared" si="51"/>
        <v>0.373</v>
      </c>
      <c r="O236" s="1">
        <f t="shared" si="52"/>
        <v>2452398.68328125</v>
      </c>
      <c r="P236" s="2">
        <f t="shared" si="53"/>
        <v>0.373</v>
      </c>
      <c r="Q236" s="1">
        <f t="shared" si="54"/>
        <v>398.68328124983236</v>
      </c>
      <c r="R236" s="2">
        <f t="shared" si="55"/>
        <v>0.373</v>
      </c>
      <c r="AI236" s="1">
        <f t="shared" si="43"/>
        <v>2452398.68328125</v>
      </c>
      <c r="AJ236" s="2">
        <v>11.9665</v>
      </c>
      <c r="AN236" t="str">
        <f t="shared" si="44"/>
        <v>GEMPQ</v>
      </c>
      <c r="AO236" t="str">
        <f t="shared" si="45"/>
        <v>020504.18319</v>
      </c>
      <c r="AP236" s="2">
        <v>11.9665</v>
      </c>
      <c r="AQ236" s="2" t="str">
        <f t="shared" si="46"/>
        <v>C</v>
      </c>
      <c r="AR236" t="str">
        <f t="shared" si="47"/>
        <v>DRS</v>
      </c>
      <c r="AT236">
        <f t="shared" si="48"/>
        <v>398.68328124983236</v>
      </c>
      <c r="AU236" s="2">
        <v>11.9665</v>
      </c>
      <c r="AV236" t="str">
        <f t="shared" si="49"/>
        <v>C</v>
      </c>
      <c r="AZ236" s="1">
        <v>2452398.68328125</v>
      </c>
      <c r="BA236">
        <v>11.895</v>
      </c>
      <c r="BB236">
        <v>12.003</v>
      </c>
      <c r="BC236">
        <v>11.922</v>
      </c>
      <c r="BD236">
        <v>12.046000000000001</v>
      </c>
      <c r="BE236" s="30">
        <f t="shared" si="42"/>
        <v>11.9665</v>
      </c>
    </row>
    <row r="237" spans="1:57" ht="12.75">
      <c r="A237" t="s">
        <v>501</v>
      </c>
      <c r="B237" t="s">
        <v>59</v>
      </c>
      <c r="C237" t="s">
        <v>502</v>
      </c>
      <c r="D237">
        <v>15</v>
      </c>
      <c r="E237">
        <v>126416.5</v>
      </c>
      <c r="F237">
        <v>168.8</v>
      </c>
      <c r="G237">
        <v>89830.1</v>
      </c>
      <c r="H237">
        <v>0.371</v>
      </c>
      <c r="I237">
        <v>56871.6</v>
      </c>
      <c r="J237">
        <v>0.867</v>
      </c>
      <c r="K237">
        <v>2452398.68381366</v>
      </c>
      <c r="L237" s="2">
        <f t="shared" si="50"/>
        <v>0.6838136599399149</v>
      </c>
      <c r="N237" s="2">
        <f t="shared" si="51"/>
        <v>0.371</v>
      </c>
      <c r="O237" s="1">
        <f t="shared" si="52"/>
        <v>2452398.68381366</v>
      </c>
      <c r="P237" s="2">
        <f t="shared" si="53"/>
        <v>0.371</v>
      </c>
      <c r="Q237" s="1">
        <f t="shared" si="54"/>
        <v>398.6838136599399</v>
      </c>
      <c r="R237" s="2">
        <f t="shared" si="55"/>
        <v>0.371</v>
      </c>
      <c r="AI237" s="1">
        <f t="shared" si="43"/>
        <v>2452398.68381366</v>
      </c>
      <c r="AJ237" s="2">
        <v>11.96325</v>
      </c>
      <c r="AN237" t="str">
        <f t="shared" si="44"/>
        <v>GEMPQ</v>
      </c>
      <c r="AO237" t="str">
        <f t="shared" si="45"/>
        <v>020504.18372</v>
      </c>
      <c r="AP237" s="2">
        <v>11.96325</v>
      </c>
      <c r="AQ237" s="2" t="str">
        <f t="shared" si="46"/>
        <v>C</v>
      </c>
      <c r="AR237" t="str">
        <f t="shared" si="47"/>
        <v>DRS</v>
      </c>
      <c r="AT237">
        <f t="shared" si="48"/>
        <v>398.6838136599399</v>
      </c>
      <c r="AU237" s="2">
        <v>11.96325</v>
      </c>
      <c r="AV237" t="str">
        <f t="shared" si="49"/>
        <v>C</v>
      </c>
      <c r="AZ237" s="1">
        <v>2452398.68381366</v>
      </c>
      <c r="BA237">
        <v>11.891</v>
      </c>
      <c r="BB237">
        <v>12.001000000000001</v>
      </c>
      <c r="BC237">
        <v>11.933</v>
      </c>
      <c r="BD237">
        <v>12.028</v>
      </c>
      <c r="BE237" s="30">
        <f t="shared" si="42"/>
        <v>11.96325</v>
      </c>
    </row>
    <row r="238" spans="1:57" ht="12.75">
      <c r="A238" t="s">
        <v>503</v>
      </c>
      <c r="B238" t="s">
        <v>59</v>
      </c>
      <c r="C238" t="s">
        <v>504</v>
      </c>
      <c r="D238">
        <v>15</v>
      </c>
      <c r="E238">
        <v>125168</v>
      </c>
      <c r="F238">
        <v>168.2</v>
      </c>
      <c r="G238">
        <v>90156</v>
      </c>
      <c r="H238">
        <v>0.356</v>
      </c>
      <c r="I238">
        <v>56380.8</v>
      </c>
      <c r="J238">
        <v>0.866</v>
      </c>
      <c r="K238">
        <v>2452398.68426505</v>
      </c>
      <c r="L238" s="2">
        <f t="shared" si="50"/>
        <v>0.6842650501057506</v>
      </c>
      <c r="N238" s="2">
        <f t="shared" si="51"/>
        <v>0.356</v>
      </c>
      <c r="O238" s="1">
        <f t="shared" si="52"/>
        <v>2452398.68426505</v>
      </c>
      <c r="P238" s="2">
        <f t="shared" si="53"/>
        <v>0.356</v>
      </c>
      <c r="Q238" s="1">
        <f t="shared" si="54"/>
        <v>398.68426505010575</v>
      </c>
      <c r="R238" s="2">
        <f t="shared" si="55"/>
        <v>0.356</v>
      </c>
      <c r="AI238" s="1">
        <f t="shared" si="43"/>
        <v>2452398.68426505</v>
      </c>
      <c r="AJ238" s="2">
        <v>11.954500000000001</v>
      </c>
      <c r="AN238" t="str">
        <f t="shared" si="44"/>
        <v>GEMPQ</v>
      </c>
      <c r="AO238" t="str">
        <f t="shared" si="45"/>
        <v>020504.18417</v>
      </c>
      <c r="AP238" s="2">
        <v>11.954500000000001</v>
      </c>
      <c r="AQ238" s="2" t="str">
        <f t="shared" si="46"/>
        <v>C</v>
      </c>
      <c r="AR238" t="str">
        <f t="shared" si="47"/>
        <v>DRS</v>
      </c>
      <c r="AT238">
        <f t="shared" si="48"/>
        <v>398.68426505010575</v>
      </c>
      <c r="AU238" s="2">
        <v>11.954500000000001</v>
      </c>
      <c r="AV238" t="str">
        <f t="shared" si="49"/>
        <v>C</v>
      </c>
      <c r="AZ238" s="1">
        <v>2452398.68426505</v>
      </c>
      <c r="BA238">
        <v>11.888</v>
      </c>
      <c r="BB238">
        <v>11.986</v>
      </c>
      <c r="BC238">
        <v>11.92</v>
      </c>
      <c r="BD238">
        <v>12.024000000000001</v>
      </c>
      <c r="BE238" s="30">
        <f t="shared" si="42"/>
        <v>11.954500000000001</v>
      </c>
    </row>
    <row r="239" spans="1:57" ht="12.75">
      <c r="A239" t="s">
        <v>505</v>
      </c>
      <c r="B239" t="s">
        <v>59</v>
      </c>
      <c r="C239" t="s">
        <v>506</v>
      </c>
      <c r="D239">
        <v>15</v>
      </c>
      <c r="E239">
        <v>128158.8</v>
      </c>
      <c r="F239">
        <v>168.1</v>
      </c>
      <c r="G239">
        <v>87480.4</v>
      </c>
      <c r="H239">
        <v>0.415</v>
      </c>
      <c r="I239">
        <v>56150.7</v>
      </c>
      <c r="J239">
        <v>0.896</v>
      </c>
      <c r="K239">
        <v>2452398.68473958</v>
      </c>
      <c r="L239" s="2">
        <f t="shared" si="50"/>
        <v>0.6847395799122751</v>
      </c>
      <c r="N239" s="2">
        <f t="shared" si="51"/>
        <v>0.415</v>
      </c>
      <c r="O239" s="1">
        <f t="shared" si="52"/>
        <v>2452398.68473958</v>
      </c>
      <c r="P239" s="2">
        <f t="shared" si="53"/>
        <v>0.415</v>
      </c>
      <c r="Q239" s="1">
        <f t="shared" si="54"/>
        <v>398.6847395799123</v>
      </c>
      <c r="R239" s="2">
        <f t="shared" si="55"/>
        <v>0.415</v>
      </c>
      <c r="AI239" s="1">
        <f t="shared" si="43"/>
        <v>2452398.68473958</v>
      </c>
      <c r="AJ239" s="2">
        <v>11.99025</v>
      </c>
      <c r="AN239" t="str">
        <f t="shared" si="44"/>
        <v>GEMPQ</v>
      </c>
      <c r="AO239" t="str">
        <f t="shared" si="45"/>
        <v>020504.18465</v>
      </c>
      <c r="AP239" s="2">
        <v>11.99025</v>
      </c>
      <c r="AQ239" s="2" t="str">
        <f t="shared" si="46"/>
        <v>C</v>
      </c>
      <c r="AR239" t="str">
        <f t="shared" si="47"/>
        <v>DRS</v>
      </c>
      <c r="AT239">
        <f t="shared" si="48"/>
        <v>398.6847395799123</v>
      </c>
      <c r="AU239" s="2">
        <v>11.99025</v>
      </c>
      <c r="AV239" t="str">
        <f t="shared" si="49"/>
        <v>C</v>
      </c>
      <c r="AZ239" s="1">
        <v>2452398.68473958</v>
      </c>
      <c r="BA239">
        <v>11.908</v>
      </c>
      <c r="BB239">
        <v>12.045</v>
      </c>
      <c r="BC239">
        <v>11.948</v>
      </c>
      <c r="BD239">
        <v>12.06</v>
      </c>
      <c r="BE239" s="30">
        <f t="shared" si="42"/>
        <v>11.99025</v>
      </c>
    </row>
    <row r="240" spans="1:57" ht="12.75">
      <c r="A240" t="s">
        <v>507</v>
      </c>
      <c r="B240" t="s">
        <v>59</v>
      </c>
      <c r="C240" t="s">
        <v>508</v>
      </c>
      <c r="D240">
        <v>15</v>
      </c>
      <c r="E240">
        <v>129296.3</v>
      </c>
      <c r="F240">
        <v>168</v>
      </c>
      <c r="G240">
        <v>86658.7</v>
      </c>
      <c r="H240">
        <v>0.434</v>
      </c>
      <c r="I240">
        <v>55937.6</v>
      </c>
      <c r="J240">
        <v>0.91</v>
      </c>
      <c r="K240">
        <v>2452398.68519097</v>
      </c>
      <c r="L240" s="2">
        <f t="shared" si="50"/>
        <v>0.6851909700781107</v>
      </c>
      <c r="N240" s="2">
        <f t="shared" si="51"/>
        <v>0.434</v>
      </c>
      <c r="O240" s="1">
        <f t="shared" si="52"/>
        <v>2452398.68519097</v>
      </c>
      <c r="P240" s="2">
        <f t="shared" si="53"/>
        <v>0.434</v>
      </c>
      <c r="Q240" s="1">
        <f t="shared" si="54"/>
        <v>398.6851909700781</v>
      </c>
      <c r="R240" s="2">
        <f t="shared" si="55"/>
        <v>0.434</v>
      </c>
      <c r="AI240" s="1">
        <f t="shared" si="43"/>
        <v>2452398.68519097</v>
      </c>
      <c r="AJ240" s="2">
        <v>12.0005</v>
      </c>
      <c r="AN240" t="str">
        <f t="shared" si="44"/>
        <v>GEMPQ</v>
      </c>
      <c r="AO240" t="str">
        <f t="shared" si="45"/>
        <v>020504.18510</v>
      </c>
      <c r="AP240" s="2">
        <v>12.0005</v>
      </c>
      <c r="AQ240" s="2" t="str">
        <f t="shared" si="46"/>
        <v>C</v>
      </c>
      <c r="AR240" t="str">
        <f t="shared" si="47"/>
        <v>DRS</v>
      </c>
      <c r="AT240">
        <f t="shared" si="48"/>
        <v>398.6851909700781</v>
      </c>
      <c r="AU240" s="2">
        <v>12.0005</v>
      </c>
      <c r="AV240" t="str">
        <f t="shared" si="49"/>
        <v>C</v>
      </c>
      <c r="AZ240" s="1">
        <v>2452398.68519097</v>
      </c>
      <c r="BA240">
        <v>11.913</v>
      </c>
      <c r="BB240">
        <v>12.064</v>
      </c>
      <c r="BC240">
        <v>11.955</v>
      </c>
      <c r="BD240">
        <v>12.07</v>
      </c>
      <c r="BE240" s="30">
        <f t="shared" si="42"/>
        <v>12.0005</v>
      </c>
    </row>
    <row r="241" spans="1:57" ht="12.75">
      <c r="A241" t="s">
        <v>509</v>
      </c>
      <c r="B241" t="s">
        <v>59</v>
      </c>
      <c r="C241" t="s">
        <v>510</v>
      </c>
      <c r="D241">
        <v>15</v>
      </c>
      <c r="E241">
        <v>127138.4</v>
      </c>
      <c r="F241">
        <v>165.8</v>
      </c>
      <c r="G241">
        <v>83292.5</v>
      </c>
      <c r="H241">
        <v>0.459</v>
      </c>
      <c r="I241">
        <v>56028</v>
      </c>
      <c r="J241">
        <v>0.89</v>
      </c>
      <c r="K241">
        <v>2452398.68565394</v>
      </c>
      <c r="L241" s="2">
        <f t="shared" si="50"/>
        <v>0.6856539398431778</v>
      </c>
      <c r="N241" s="2">
        <f t="shared" si="51"/>
        <v>0.459</v>
      </c>
      <c r="O241" s="1">
        <f t="shared" si="52"/>
        <v>2452398.68565394</v>
      </c>
      <c r="P241" s="2">
        <f t="shared" si="53"/>
        <v>0.459</v>
      </c>
      <c r="Q241" s="1">
        <f t="shared" si="54"/>
        <v>398.6856539398432</v>
      </c>
      <c r="R241" s="2">
        <f t="shared" si="55"/>
        <v>0.459</v>
      </c>
      <c r="AI241" s="1">
        <f t="shared" si="43"/>
        <v>2452398.68565394</v>
      </c>
      <c r="AJ241" s="2">
        <v>12.046500000000002</v>
      </c>
      <c r="AN241" t="str">
        <f t="shared" si="44"/>
        <v>GEMPQ</v>
      </c>
      <c r="AO241" t="str">
        <f t="shared" si="45"/>
        <v>020504.18556</v>
      </c>
      <c r="AP241" s="2">
        <v>12.046500000000002</v>
      </c>
      <c r="AQ241" s="2" t="str">
        <f t="shared" si="46"/>
        <v>C</v>
      </c>
      <c r="AR241" t="str">
        <f t="shared" si="47"/>
        <v>DRS</v>
      </c>
      <c r="AT241">
        <f t="shared" si="48"/>
        <v>398.6856539398432</v>
      </c>
      <c r="AU241" s="2">
        <v>12.046500000000002</v>
      </c>
      <c r="AV241" t="str">
        <f t="shared" si="49"/>
        <v>C</v>
      </c>
      <c r="AZ241" s="1">
        <v>2452398.68565394</v>
      </c>
      <c r="BA241">
        <v>11.977</v>
      </c>
      <c r="BB241">
        <v>12.089</v>
      </c>
      <c r="BC241">
        <v>11.999</v>
      </c>
      <c r="BD241">
        <v>12.121</v>
      </c>
      <c r="BE241" s="30">
        <f t="shared" si="42"/>
        <v>12.046500000000002</v>
      </c>
    </row>
    <row r="242" spans="1:57" ht="12.75">
      <c r="A242" t="s">
        <v>511</v>
      </c>
      <c r="B242" t="s">
        <v>59</v>
      </c>
      <c r="C242" t="s">
        <v>512</v>
      </c>
      <c r="D242">
        <v>15</v>
      </c>
      <c r="E242">
        <v>126983.4</v>
      </c>
      <c r="F242">
        <v>166.9</v>
      </c>
      <c r="G242">
        <v>81823.8</v>
      </c>
      <c r="H242">
        <v>0.477</v>
      </c>
      <c r="I242">
        <v>56251.5</v>
      </c>
      <c r="J242">
        <v>0.884</v>
      </c>
      <c r="K242">
        <v>2452398.6861169</v>
      </c>
      <c r="L242" s="2">
        <f t="shared" si="50"/>
        <v>0.6861168998293579</v>
      </c>
      <c r="N242" s="2">
        <f t="shared" si="51"/>
        <v>0.477</v>
      </c>
      <c r="O242" s="1">
        <f t="shared" si="52"/>
        <v>2452398.6861169</v>
      </c>
      <c r="P242" s="2">
        <f t="shared" si="53"/>
        <v>0.477</v>
      </c>
      <c r="Q242" s="1">
        <f t="shared" si="54"/>
        <v>398.68611689982936</v>
      </c>
      <c r="R242" s="2">
        <f t="shared" si="55"/>
        <v>0.477</v>
      </c>
      <c r="AI242" s="1">
        <f t="shared" si="43"/>
        <v>2452398.6861169</v>
      </c>
      <c r="AJ242" s="2">
        <v>12.064250000000001</v>
      </c>
      <c r="AN242" t="str">
        <f t="shared" si="44"/>
        <v>GEMPQ</v>
      </c>
      <c r="AO242" t="str">
        <f t="shared" si="45"/>
        <v>020504.18603</v>
      </c>
      <c r="AP242" s="2">
        <v>12.064250000000001</v>
      </c>
      <c r="AQ242" s="2" t="str">
        <f t="shared" si="46"/>
        <v>C</v>
      </c>
      <c r="AR242" t="str">
        <f t="shared" si="47"/>
        <v>DRS</v>
      </c>
      <c r="AT242">
        <f t="shared" si="48"/>
        <v>398.68611689982936</v>
      </c>
      <c r="AU242" s="2">
        <v>12.064250000000001</v>
      </c>
      <c r="AV242" t="str">
        <f t="shared" si="49"/>
        <v>C</v>
      </c>
      <c r="AZ242" s="1">
        <v>2452398.6861169</v>
      </c>
      <c r="BA242">
        <v>11.99</v>
      </c>
      <c r="BB242">
        <v>12.107000000000001</v>
      </c>
      <c r="BC242">
        <v>12.024</v>
      </c>
      <c r="BD242">
        <v>12.136000000000001</v>
      </c>
      <c r="BE242" s="30">
        <f t="shared" si="42"/>
        <v>12.064250000000001</v>
      </c>
    </row>
    <row r="243" spans="1:57" ht="12.75">
      <c r="A243" t="s">
        <v>513</v>
      </c>
      <c r="B243" t="s">
        <v>59</v>
      </c>
      <c r="C243" t="s">
        <v>514</v>
      </c>
      <c r="D243">
        <v>15</v>
      </c>
      <c r="E243">
        <v>127481.8</v>
      </c>
      <c r="F243">
        <v>166.6</v>
      </c>
      <c r="G243">
        <v>79101.8</v>
      </c>
      <c r="H243">
        <v>0.518</v>
      </c>
      <c r="I243">
        <v>57113.7</v>
      </c>
      <c r="J243">
        <v>0.872</v>
      </c>
      <c r="K243">
        <v>2452398.68657986</v>
      </c>
      <c r="L243" s="2">
        <f t="shared" si="50"/>
        <v>0.6865798598155379</v>
      </c>
      <c r="N243" s="2">
        <f t="shared" si="51"/>
        <v>0.518</v>
      </c>
      <c r="O243" s="1">
        <f t="shared" si="52"/>
        <v>2452398.68657986</v>
      </c>
      <c r="P243" s="2">
        <f t="shared" si="53"/>
        <v>0.518</v>
      </c>
      <c r="Q243" s="1">
        <f t="shared" si="54"/>
        <v>398.68657985981554</v>
      </c>
      <c r="R243" s="2">
        <f t="shared" si="55"/>
        <v>0.518</v>
      </c>
      <c r="AI243" s="1">
        <f t="shared" si="43"/>
        <v>2452398.68657986</v>
      </c>
      <c r="AJ243" s="2">
        <v>12.1035</v>
      </c>
      <c r="AN243" t="str">
        <f t="shared" si="44"/>
        <v>GEMPQ</v>
      </c>
      <c r="AO243" t="str">
        <f t="shared" si="45"/>
        <v>020504.18649</v>
      </c>
      <c r="AP243" s="2">
        <v>12.1035</v>
      </c>
      <c r="AQ243" s="2" t="str">
        <f t="shared" si="46"/>
        <v>C</v>
      </c>
      <c r="AR243" t="str">
        <f t="shared" si="47"/>
        <v>DRS</v>
      </c>
      <c r="AT243">
        <f t="shared" si="48"/>
        <v>398.68657985981554</v>
      </c>
      <c r="AU243" s="2">
        <v>12.1035</v>
      </c>
      <c r="AV243" t="str">
        <f t="shared" si="49"/>
        <v>C</v>
      </c>
      <c r="AZ243" s="1">
        <v>2452398.68657986</v>
      </c>
      <c r="BA243">
        <v>12.014</v>
      </c>
      <c r="BB243">
        <v>12.148000000000001</v>
      </c>
      <c r="BC243">
        <v>12.076</v>
      </c>
      <c r="BD243">
        <v>12.176</v>
      </c>
      <c r="BE243" s="30">
        <f t="shared" si="42"/>
        <v>12.1035</v>
      </c>
    </row>
    <row r="244" spans="1:57" ht="12.75">
      <c r="A244" t="s">
        <v>515</v>
      </c>
      <c r="B244" t="s">
        <v>59</v>
      </c>
      <c r="C244" t="s">
        <v>516</v>
      </c>
      <c r="D244">
        <v>15</v>
      </c>
      <c r="E244">
        <v>126374.9</v>
      </c>
      <c r="F244">
        <v>167</v>
      </c>
      <c r="G244">
        <v>77819.4</v>
      </c>
      <c r="H244">
        <v>0.526</v>
      </c>
      <c r="I244">
        <v>55935.5</v>
      </c>
      <c r="J244">
        <v>0.885</v>
      </c>
      <c r="K244">
        <v>2452398.68704282</v>
      </c>
      <c r="L244" s="2">
        <f t="shared" si="50"/>
        <v>0.687042819801718</v>
      </c>
      <c r="N244" s="2">
        <f t="shared" si="51"/>
        <v>0.526</v>
      </c>
      <c r="O244" s="1">
        <f t="shared" si="52"/>
        <v>2452398.68704282</v>
      </c>
      <c r="P244" s="2">
        <f t="shared" si="53"/>
        <v>0.526</v>
      </c>
      <c r="Q244" s="1">
        <f t="shared" si="54"/>
        <v>398.6870428198017</v>
      </c>
      <c r="R244" s="2">
        <f t="shared" si="55"/>
        <v>0.526</v>
      </c>
      <c r="AI244" s="1">
        <f t="shared" si="43"/>
        <v>2452398.68704282</v>
      </c>
      <c r="AJ244" s="2">
        <v>12.11675</v>
      </c>
      <c r="AN244" t="str">
        <f t="shared" si="44"/>
        <v>GEMPQ</v>
      </c>
      <c r="AO244" t="str">
        <f t="shared" si="45"/>
        <v>020504.18695</v>
      </c>
      <c r="AP244" s="2">
        <v>12.11675</v>
      </c>
      <c r="AQ244" s="2" t="str">
        <f t="shared" si="46"/>
        <v>C</v>
      </c>
      <c r="AR244" t="str">
        <f t="shared" si="47"/>
        <v>DRS</v>
      </c>
      <c r="AT244">
        <f t="shared" si="48"/>
        <v>398.6870428198017</v>
      </c>
      <c r="AU244" s="2">
        <v>12.11675</v>
      </c>
      <c r="AV244" t="str">
        <f t="shared" si="49"/>
        <v>C</v>
      </c>
      <c r="AZ244" s="1">
        <v>2452398.68704282</v>
      </c>
      <c r="BA244">
        <v>12.038</v>
      </c>
      <c r="BB244">
        <v>12.156</v>
      </c>
      <c r="BC244">
        <v>12.071</v>
      </c>
      <c r="BD244">
        <v>12.202</v>
      </c>
      <c r="BE244" s="30">
        <f t="shared" si="42"/>
        <v>12.11675</v>
      </c>
    </row>
    <row r="245" spans="1:57" ht="12.75">
      <c r="A245" t="s">
        <v>517</v>
      </c>
      <c r="B245" t="s">
        <v>59</v>
      </c>
      <c r="C245" t="s">
        <v>518</v>
      </c>
      <c r="D245">
        <v>15</v>
      </c>
      <c r="E245">
        <v>127097.7</v>
      </c>
      <c r="F245">
        <v>166.7</v>
      </c>
      <c r="G245">
        <v>79274.4</v>
      </c>
      <c r="H245">
        <v>0.513</v>
      </c>
      <c r="I245">
        <v>56566.5</v>
      </c>
      <c r="J245">
        <v>0.879</v>
      </c>
      <c r="K245">
        <v>2452398.68750579</v>
      </c>
      <c r="L245" s="2">
        <f t="shared" si="50"/>
        <v>0.6875057900324464</v>
      </c>
      <c r="N245" s="2">
        <f t="shared" si="51"/>
        <v>0.513</v>
      </c>
      <c r="O245" s="1">
        <f t="shared" si="52"/>
        <v>2452398.68750579</v>
      </c>
      <c r="P245" s="2">
        <f t="shared" si="53"/>
        <v>0.513</v>
      </c>
      <c r="Q245" s="1">
        <f t="shared" si="54"/>
        <v>398.68750579003245</v>
      </c>
      <c r="R245" s="2">
        <f t="shared" si="55"/>
        <v>0.513</v>
      </c>
      <c r="AI245" s="1">
        <f t="shared" si="43"/>
        <v>2452398.68750579</v>
      </c>
      <c r="AJ245" s="2">
        <v>12.10425</v>
      </c>
      <c r="AN245" t="str">
        <f t="shared" si="44"/>
        <v>GEMPQ</v>
      </c>
      <c r="AO245" t="str">
        <f t="shared" si="45"/>
        <v>020504.18741</v>
      </c>
      <c r="AP245" s="2">
        <v>12.10425</v>
      </c>
      <c r="AQ245" s="2" t="str">
        <f t="shared" si="46"/>
        <v>C</v>
      </c>
      <c r="AR245" t="str">
        <f t="shared" si="47"/>
        <v>DRS</v>
      </c>
      <c r="AT245">
        <f t="shared" si="48"/>
        <v>398.68750579003245</v>
      </c>
      <c r="AU245" s="2">
        <v>12.10425</v>
      </c>
      <c r="AV245" t="str">
        <f t="shared" si="49"/>
        <v>C</v>
      </c>
      <c r="AZ245" s="1">
        <v>2452398.68750579</v>
      </c>
      <c r="BA245">
        <v>12.035</v>
      </c>
      <c r="BB245">
        <v>12.143</v>
      </c>
      <c r="BC245">
        <v>12.062999999999999</v>
      </c>
      <c r="BD245">
        <v>12.176</v>
      </c>
      <c r="BE245" s="30">
        <f t="shared" si="42"/>
        <v>12.10425</v>
      </c>
    </row>
    <row r="246" spans="1:57" ht="12.75">
      <c r="A246" t="s">
        <v>519</v>
      </c>
      <c r="B246" t="s">
        <v>59</v>
      </c>
      <c r="C246" t="s">
        <v>520</v>
      </c>
      <c r="D246">
        <v>15</v>
      </c>
      <c r="E246">
        <v>126667</v>
      </c>
      <c r="F246">
        <v>166</v>
      </c>
      <c r="G246">
        <v>81284.7</v>
      </c>
      <c r="H246">
        <v>0.482</v>
      </c>
      <c r="I246">
        <v>55820.9</v>
      </c>
      <c r="J246">
        <v>0.89</v>
      </c>
      <c r="K246">
        <v>2452398.68796875</v>
      </c>
      <c r="L246" s="2">
        <f t="shared" si="50"/>
        <v>0.6879687500186265</v>
      </c>
      <c r="N246" s="2">
        <f t="shared" si="51"/>
        <v>0.482</v>
      </c>
      <c r="O246" s="1">
        <f t="shared" si="52"/>
        <v>2452398.68796875</v>
      </c>
      <c r="P246" s="2">
        <f t="shared" si="53"/>
        <v>0.482</v>
      </c>
      <c r="Q246" s="1">
        <f t="shared" si="54"/>
        <v>398.6879687500186</v>
      </c>
      <c r="R246" s="2">
        <f t="shared" si="55"/>
        <v>0.482</v>
      </c>
      <c r="AI246" s="1">
        <f t="shared" si="43"/>
        <v>2452398.68796875</v>
      </c>
      <c r="AJ246" s="2">
        <v>12.071</v>
      </c>
      <c r="AN246" t="str">
        <f t="shared" si="44"/>
        <v>GEMPQ</v>
      </c>
      <c r="AO246" t="str">
        <f t="shared" si="45"/>
        <v>020504.18788</v>
      </c>
      <c r="AP246" s="2">
        <v>12.071</v>
      </c>
      <c r="AQ246" s="2" t="str">
        <f t="shared" si="46"/>
        <v>C</v>
      </c>
      <c r="AR246" t="str">
        <f t="shared" si="47"/>
        <v>DRS</v>
      </c>
      <c r="AT246">
        <f t="shared" si="48"/>
        <v>398.6879687500186</v>
      </c>
      <c r="AU246" s="2">
        <v>12.071</v>
      </c>
      <c r="AV246" t="str">
        <f t="shared" si="49"/>
        <v>C</v>
      </c>
      <c r="AZ246" s="1">
        <v>2452398.68796875</v>
      </c>
      <c r="BA246">
        <v>12.001</v>
      </c>
      <c r="BB246">
        <v>12.112</v>
      </c>
      <c r="BC246">
        <v>12.022</v>
      </c>
      <c r="BD246">
        <v>12.149000000000001</v>
      </c>
      <c r="BE246" s="30">
        <f t="shared" si="42"/>
        <v>12.071</v>
      </c>
    </row>
    <row r="247" spans="1:57" ht="12.75">
      <c r="A247" t="s">
        <v>521</v>
      </c>
      <c r="B247" t="s">
        <v>59</v>
      </c>
      <c r="C247" t="s">
        <v>522</v>
      </c>
      <c r="D247">
        <v>15</v>
      </c>
      <c r="E247">
        <v>126187.3</v>
      </c>
      <c r="F247">
        <v>165.8</v>
      </c>
      <c r="G247">
        <v>82843.4</v>
      </c>
      <c r="H247">
        <v>0.457</v>
      </c>
      <c r="I247">
        <v>56579.4</v>
      </c>
      <c r="J247">
        <v>0.871</v>
      </c>
      <c r="K247">
        <v>2452398.68843171</v>
      </c>
      <c r="L247" s="2">
        <f t="shared" si="50"/>
        <v>0.6884317100048065</v>
      </c>
      <c r="N247" s="2">
        <f t="shared" si="51"/>
        <v>0.457</v>
      </c>
      <c r="O247" s="1">
        <f t="shared" si="52"/>
        <v>2452398.68843171</v>
      </c>
      <c r="P247" s="2">
        <f t="shared" si="53"/>
        <v>0.457</v>
      </c>
      <c r="Q247" s="1">
        <f t="shared" si="54"/>
        <v>398.6884317100048</v>
      </c>
      <c r="R247" s="2">
        <f t="shared" si="55"/>
        <v>0.457</v>
      </c>
      <c r="AI247" s="1">
        <f t="shared" si="43"/>
        <v>2452398.68843171</v>
      </c>
      <c r="AJ247" s="2">
        <v>12.0535</v>
      </c>
      <c r="AN247" t="str">
        <f t="shared" si="44"/>
        <v>GEMPQ</v>
      </c>
      <c r="AO247" t="str">
        <f t="shared" si="45"/>
        <v>020504.18834</v>
      </c>
      <c r="AP247" s="2">
        <v>12.0535</v>
      </c>
      <c r="AQ247" s="2" t="str">
        <f t="shared" si="46"/>
        <v>C</v>
      </c>
      <c r="AR247" t="str">
        <f t="shared" si="47"/>
        <v>DRS</v>
      </c>
      <c r="AT247">
        <f t="shared" si="48"/>
        <v>398.6884317100048</v>
      </c>
      <c r="AU247" s="2">
        <v>12.0535</v>
      </c>
      <c r="AV247" t="str">
        <f t="shared" si="49"/>
        <v>C</v>
      </c>
      <c r="AZ247" s="1">
        <v>2452398.68843171</v>
      </c>
      <c r="BA247">
        <v>11.972999999999999</v>
      </c>
      <c r="BB247">
        <v>12.087000000000002</v>
      </c>
      <c r="BC247">
        <v>12.016</v>
      </c>
      <c r="BD247">
        <v>12.138</v>
      </c>
      <c r="BE247" s="30">
        <f t="shared" si="42"/>
        <v>12.0535</v>
      </c>
    </row>
    <row r="248" spans="1:57" ht="12.75">
      <c r="A248" t="s">
        <v>523</v>
      </c>
      <c r="B248" t="s">
        <v>59</v>
      </c>
      <c r="C248" t="s">
        <v>524</v>
      </c>
      <c r="D248">
        <v>15</v>
      </c>
      <c r="E248">
        <v>127880.6</v>
      </c>
      <c r="F248">
        <v>165</v>
      </c>
      <c r="G248">
        <v>85713.9</v>
      </c>
      <c r="H248">
        <v>0.434</v>
      </c>
      <c r="I248">
        <v>55722.9</v>
      </c>
      <c r="J248">
        <v>0.902</v>
      </c>
      <c r="K248">
        <v>2452398.68889468</v>
      </c>
      <c r="L248" s="2">
        <f t="shared" si="50"/>
        <v>0.6888946797698736</v>
      </c>
      <c r="N248" s="2">
        <f t="shared" si="51"/>
        <v>0.434</v>
      </c>
      <c r="O248" s="1">
        <f t="shared" si="52"/>
        <v>2452398.68889468</v>
      </c>
      <c r="P248" s="2">
        <f t="shared" si="53"/>
        <v>0.434</v>
      </c>
      <c r="Q248" s="1">
        <f t="shared" si="54"/>
        <v>398.6888946797699</v>
      </c>
      <c r="R248" s="2">
        <f t="shared" si="55"/>
        <v>0.434</v>
      </c>
      <c r="AI248" s="1">
        <f t="shared" si="43"/>
        <v>2452398.68889468</v>
      </c>
      <c r="AJ248" s="2">
        <v>12.01025</v>
      </c>
      <c r="AN248" t="str">
        <f t="shared" si="44"/>
        <v>GEMPQ</v>
      </c>
      <c r="AO248" t="str">
        <f t="shared" si="45"/>
        <v>020504.18880</v>
      </c>
      <c r="AP248" s="2">
        <v>12.01025</v>
      </c>
      <c r="AQ248" s="2" t="str">
        <f t="shared" si="46"/>
        <v>C</v>
      </c>
      <c r="AR248" t="str">
        <f t="shared" si="47"/>
        <v>DRS</v>
      </c>
      <c r="AT248">
        <f t="shared" si="48"/>
        <v>398.6888946797699</v>
      </c>
      <c r="AU248" s="2">
        <v>12.01025</v>
      </c>
      <c r="AV248" t="str">
        <f t="shared" si="49"/>
        <v>C</v>
      </c>
      <c r="AZ248" s="1">
        <v>2452398.68889468</v>
      </c>
      <c r="BA248">
        <v>11.922</v>
      </c>
      <c r="BB248">
        <v>12.064</v>
      </c>
      <c r="BC248">
        <v>11.962</v>
      </c>
      <c r="BD248">
        <v>12.093</v>
      </c>
      <c r="BE248" s="30">
        <f t="shared" si="42"/>
        <v>12.01025</v>
      </c>
    </row>
    <row r="249" spans="1:57" ht="12.75">
      <c r="A249" t="s">
        <v>525</v>
      </c>
      <c r="B249" t="s">
        <v>59</v>
      </c>
      <c r="C249" t="s">
        <v>526</v>
      </c>
      <c r="D249">
        <v>15</v>
      </c>
      <c r="E249">
        <v>127953.5</v>
      </c>
      <c r="F249">
        <v>165.2</v>
      </c>
      <c r="G249">
        <v>86886</v>
      </c>
      <c r="H249">
        <v>0.42</v>
      </c>
      <c r="I249">
        <v>56958.5</v>
      </c>
      <c r="J249">
        <v>0.879</v>
      </c>
      <c r="K249">
        <v>2452398.68935764</v>
      </c>
      <c r="L249" s="2">
        <f t="shared" si="50"/>
        <v>0.689357640221715</v>
      </c>
      <c r="N249" s="2">
        <f t="shared" si="51"/>
        <v>0.42</v>
      </c>
      <c r="O249" s="1">
        <f t="shared" si="52"/>
        <v>2452398.68935764</v>
      </c>
      <c r="P249" s="2">
        <f t="shared" si="53"/>
        <v>0.42</v>
      </c>
      <c r="Q249" s="1">
        <f t="shared" si="54"/>
        <v>398.6893576402217</v>
      </c>
      <c r="R249" s="2">
        <f t="shared" si="55"/>
        <v>0.42</v>
      </c>
      <c r="AI249" s="1">
        <f t="shared" si="43"/>
        <v>2452398.68935764</v>
      </c>
      <c r="AJ249" s="2">
        <v>12.008000000000001</v>
      </c>
      <c r="AN249" t="str">
        <f t="shared" si="44"/>
        <v>GEMPQ</v>
      </c>
      <c r="AO249" t="str">
        <f t="shared" si="45"/>
        <v>020504.18927</v>
      </c>
      <c r="AP249" s="2">
        <v>12.008000000000001</v>
      </c>
      <c r="AQ249" s="2" t="str">
        <f t="shared" si="46"/>
        <v>C</v>
      </c>
      <c r="AR249" t="str">
        <f t="shared" si="47"/>
        <v>DRS</v>
      </c>
      <c r="AT249">
        <f t="shared" si="48"/>
        <v>398.6893576402217</v>
      </c>
      <c r="AU249" s="2">
        <v>12.008000000000001</v>
      </c>
      <c r="AV249" t="str">
        <f t="shared" si="49"/>
        <v>C</v>
      </c>
      <c r="AZ249" s="1">
        <v>2452398.68935764</v>
      </c>
      <c r="BA249">
        <v>11.929</v>
      </c>
      <c r="BB249">
        <v>12.05</v>
      </c>
      <c r="BC249">
        <v>11.972</v>
      </c>
      <c r="BD249">
        <v>12.081000000000001</v>
      </c>
      <c r="BE249" s="30">
        <f t="shared" si="42"/>
        <v>12.008000000000001</v>
      </c>
    </row>
    <row r="250" spans="1:57" ht="12.75">
      <c r="A250" t="s">
        <v>527</v>
      </c>
      <c r="B250" t="s">
        <v>59</v>
      </c>
      <c r="C250" t="s">
        <v>528</v>
      </c>
      <c r="D250">
        <v>15</v>
      </c>
      <c r="E250">
        <v>127193.6</v>
      </c>
      <c r="F250">
        <v>163</v>
      </c>
      <c r="G250">
        <v>89740.9</v>
      </c>
      <c r="H250">
        <v>0.379</v>
      </c>
      <c r="I250">
        <v>56960.9</v>
      </c>
      <c r="J250">
        <v>0.872</v>
      </c>
      <c r="K250">
        <v>2452398.68983218</v>
      </c>
      <c r="L250" s="2">
        <f t="shared" si="50"/>
        <v>0.6898321798071265</v>
      </c>
      <c r="N250" s="2">
        <f t="shared" si="51"/>
        <v>0.379</v>
      </c>
      <c r="O250" s="1">
        <f t="shared" si="52"/>
        <v>2452398.68983218</v>
      </c>
      <c r="P250" s="2">
        <f t="shared" si="53"/>
        <v>0.379</v>
      </c>
      <c r="Q250" s="1">
        <f t="shared" si="54"/>
        <v>398.6898321798071</v>
      </c>
      <c r="R250" s="2">
        <f t="shared" si="55"/>
        <v>0.379</v>
      </c>
      <c r="AI250" s="1">
        <f t="shared" si="43"/>
        <v>2452398.68983218</v>
      </c>
      <c r="AJ250" s="2">
        <v>11.9685</v>
      </c>
      <c r="AN250" t="str">
        <f t="shared" si="44"/>
        <v>GEMPQ</v>
      </c>
      <c r="AO250" t="str">
        <f t="shared" si="45"/>
        <v>020504.18974</v>
      </c>
      <c r="AP250" s="2">
        <v>11.9685</v>
      </c>
      <c r="AQ250" s="2" t="str">
        <f t="shared" si="46"/>
        <v>C</v>
      </c>
      <c r="AR250" t="str">
        <f t="shared" si="47"/>
        <v>DRS</v>
      </c>
      <c r="AT250">
        <f t="shared" si="48"/>
        <v>398.6898321798071</v>
      </c>
      <c r="AU250" s="2">
        <v>11.9685</v>
      </c>
      <c r="AV250" t="str">
        <f t="shared" si="49"/>
        <v>C</v>
      </c>
      <c r="AZ250" s="1">
        <v>2452398.68983218</v>
      </c>
      <c r="BA250">
        <v>11.886</v>
      </c>
      <c r="BB250">
        <v>12.009</v>
      </c>
      <c r="BC250">
        <v>11.936</v>
      </c>
      <c r="BD250">
        <v>12.043000000000001</v>
      </c>
      <c r="BE250" s="30">
        <f t="shared" si="42"/>
        <v>11.9685</v>
      </c>
    </row>
    <row r="251" spans="1:57" ht="12.75">
      <c r="A251" t="s">
        <v>529</v>
      </c>
      <c r="B251" t="s">
        <v>59</v>
      </c>
      <c r="C251" t="s">
        <v>530</v>
      </c>
      <c r="D251">
        <v>15</v>
      </c>
      <c r="E251">
        <v>126518.3</v>
      </c>
      <c r="F251">
        <v>163.4</v>
      </c>
      <c r="G251">
        <v>91302</v>
      </c>
      <c r="H251">
        <v>0.354</v>
      </c>
      <c r="I251">
        <v>56897.2</v>
      </c>
      <c r="J251">
        <v>0.868</v>
      </c>
      <c r="K251">
        <v>2452398.69029514</v>
      </c>
      <c r="L251" s="2">
        <f t="shared" si="50"/>
        <v>0.6902951397933066</v>
      </c>
      <c r="N251" s="2">
        <f t="shared" si="51"/>
        <v>0.354</v>
      </c>
      <c r="O251" s="1">
        <f t="shared" si="52"/>
        <v>2452398.69029514</v>
      </c>
      <c r="P251" s="2">
        <f t="shared" si="53"/>
        <v>0.354</v>
      </c>
      <c r="Q251" s="1">
        <f t="shared" si="54"/>
        <v>398.6902951397933</v>
      </c>
      <c r="R251" s="2">
        <f t="shared" si="55"/>
        <v>0.354</v>
      </c>
      <c r="AI251" s="1">
        <f t="shared" si="43"/>
        <v>2452398.69029514</v>
      </c>
      <c r="AJ251" s="2">
        <v>11.94725</v>
      </c>
      <c r="AN251" t="str">
        <f t="shared" si="44"/>
        <v>GEMPQ</v>
      </c>
      <c r="AO251" t="str">
        <f t="shared" si="45"/>
        <v>020504.19020</v>
      </c>
      <c r="AP251" s="2">
        <v>11.94725</v>
      </c>
      <c r="AQ251" s="2" t="str">
        <f t="shared" si="46"/>
        <v>C</v>
      </c>
      <c r="AR251" t="str">
        <f t="shared" si="47"/>
        <v>DRS</v>
      </c>
      <c r="AT251">
        <f t="shared" si="48"/>
        <v>398.6902951397933</v>
      </c>
      <c r="AU251" s="2">
        <v>11.94725</v>
      </c>
      <c r="AV251" t="str">
        <f t="shared" si="49"/>
        <v>C</v>
      </c>
      <c r="AZ251" s="1">
        <v>2452398.69029514</v>
      </c>
      <c r="BA251">
        <v>11.859</v>
      </c>
      <c r="BB251">
        <v>11.984</v>
      </c>
      <c r="BC251">
        <v>11.917</v>
      </c>
      <c r="BD251">
        <v>12.029</v>
      </c>
      <c r="BE251" s="30">
        <f t="shared" si="42"/>
        <v>11.94725</v>
      </c>
    </row>
    <row r="252" spans="1:57" ht="12.75">
      <c r="A252" t="s">
        <v>531</v>
      </c>
      <c r="B252" t="s">
        <v>59</v>
      </c>
      <c r="C252" t="s">
        <v>532</v>
      </c>
      <c r="D252">
        <v>15</v>
      </c>
      <c r="E252">
        <v>126755.7</v>
      </c>
      <c r="F252">
        <v>161.8</v>
      </c>
      <c r="G252">
        <v>90078.6</v>
      </c>
      <c r="H252">
        <v>0.371</v>
      </c>
      <c r="I252">
        <v>57217.9</v>
      </c>
      <c r="J252">
        <v>0.864</v>
      </c>
      <c r="K252">
        <v>2452398.69073495</v>
      </c>
      <c r="L252" s="2">
        <f t="shared" si="50"/>
        <v>0.6907349498942494</v>
      </c>
      <c r="N252" s="2">
        <f t="shared" si="51"/>
        <v>0.371</v>
      </c>
      <c r="O252" s="1">
        <f t="shared" si="52"/>
        <v>2452398.69073495</v>
      </c>
      <c r="P252" s="2">
        <f t="shared" si="53"/>
        <v>0.371</v>
      </c>
      <c r="Q252" s="1">
        <f t="shared" si="54"/>
        <v>398.69073494989425</v>
      </c>
      <c r="R252" s="2">
        <f t="shared" si="55"/>
        <v>0.371</v>
      </c>
      <c r="AI252" s="1">
        <f t="shared" si="43"/>
        <v>2452398.69073495</v>
      </c>
      <c r="AJ252" s="2">
        <v>11.963000000000001</v>
      </c>
      <c r="AN252" t="str">
        <f t="shared" si="44"/>
        <v>GEMPQ</v>
      </c>
      <c r="AO252" t="str">
        <f t="shared" si="45"/>
        <v>020504.19064</v>
      </c>
      <c r="AP252" s="2">
        <v>11.963000000000001</v>
      </c>
      <c r="AQ252" s="2" t="str">
        <f t="shared" si="46"/>
        <v>C</v>
      </c>
      <c r="AR252" t="str">
        <f t="shared" si="47"/>
        <v>DRS</v>
      </c>
      <c r="AT252">
        <f t="shared" si="48"/>
        <v>398.69073494989425</v>
      </c>
      <c r="AU252" s="2">
        <v>11.963000000000001</v>
      </c>
      <c r="AV252" t="str">
        <f t="shared" si="49"/>
        <v>C</v>
      </c>
      <c r="AZ252" s="1">
        <v>2452398.69073495</v>
      </c>
      <c r="BA252">
        <v>11.882</v>
      </c>
      <c r="BB252">
        <v>12.001000000000001</v>
      </c>
      <c r="BC252">
        <v>11.937</v>
      </c>
      <c r="BD252">
        <v>12.032</v>
      </c>
      <c r="BE252" s="30">
        <f t="shared" si="42"/>
        <v>11.963000000000001</v>
      </c>
    </row>
    <row r="253" spans="1:57" ht="12.75">
      <c r="A253" t="s">
        <v>533</v>
      </c>
      <c r="B253" t="s">
        <v>59</v>
      </c>
      <c r="C253" t="s">
        <v>534</v>
      </c>
      <c r="D253">
        <v>15</v>
      </c>
      <c r="E253">
        <v>127719.9</v>
      </c>
      <c r="F253">
        <v>162.2</v>
      </c>
      <c r="G253">
        <v>88236.9</v>
      </c>
      <c r="H253">
        <v>0.402</v>
      </c>
      <c r="I253">
        <v>56918.2</v>
      </c>
      <c r="J253">
        <v>0.878</v>
      </c>
      <c r="K253">
        <v>2452398.69120949</v>
      </c>
      <c r="L253" s="2">
        <f t="shared" si="50"/>
        <v>0.6912094899453223</v>
      </c>
      <c r="N253" s="2">
        <f t="shared" si="51"/>
        <v>0.402</v>
      </c>
      <c r="O253" s="1">
        <f t="shared" si="52"/>
        <v>2452398.69120949</v>
      </c>
      <c r="P253" s="2">
        <f t="shared" si="53"/>
        <v>0.402</v>
      </c>
      <c r="Q253" s="1">
        <f t="shared" si="54"/>
        <v>398.6912094899453</v>
      </c>
      <c r="R253" s="2">
        <f t="shared" si="55"/>
        <v>0.402</v>
      </c>
      <c r="AI253" s="1">
        <f t="shared" si="43"/>
        <v>2452398.69120949</v>
      </c>
      <c r="AJ253" s="2">
        <v>11.99125</v>
      </c>
      <c r="AN253" t="str">
        <f t="shared" si="44"/>
        <v>GEMPQ</v>
      </c>
      <c r="AO253" t="str">
        <f t="shared" si="45"/>
        <v>020504.19112</v>
      </c>
      <c r="AP253" s="2">
        <v>11.99125</v>
      </c>
      <c r="AQ253" s="2" t="str">
        <f t="shared" si="46"/>
        <v>C</v>
      </c>
      <c r="AR253" t="str">
        <f t="shared" si="47"/>
        <v>DRS</v>
      </c>
      <c r="AT253">
        <f t="shared" si="48"/>
        <v>398.6912094899453</v>
      </c>
      <c r="AU253" s="2">
        <v>11.99125</v>
      </c>
      <c r="AV253" t="str">
        <f t="shared" si="49"/>
        <v>C</v>
      </c>
      <c r="AZ253" s="1">
        <v>2452398.69120949</v>
      </c>
      <c r="BA253">
        <v>11.923</v>
      </c>
      <c r="BB253">
        <v>12.032</v>
      </c>
      <c r="BC253">
        <v>11.954</v>
      </c>
      <c r="BD253">
        <v>12.056000000000001</v>
      </c>
      <c r="BE253" s="30">
        <f t="shared" si="42"/>
        <v>11.99125</v>
      </c>
    </row>
    <row r="254" spans="1:57" ht="12.75">
      <c r="A254" t="s">
        <v>535</v>
      </c>
      <c r="B254" t="s">
        <v>59</v>
      </c>
      <c r="C254" t="s">
        <v>536</v>
      </c>
      <c r="D254">
        <v>15</v>
      </c>
      <c r="E254">
        <v>126799.3</v>
      </c>
      <c r="F254">
        <v>162.6</v>
      </c>
      <c r="G254">
        <v>87080.8</v>
      </c>
      <c r="H254">
        <v>0.408</v>
      </c>
      <c r="I254">
        <v>57124.7</v>
      </c>
      <c r="J254">
        <v>0.866</v>
      </c>
      <c r="K254">
        <v>2452398.69167245</v>
      </c>
      <c r="L254" s="2">
        <f t="shared" si="50"/>
        <v>0.6916724499315023</v>
      </c>
      <c r="N254" s="2">
        <f t="shared" si="51"/>
        <v>0.408</v>
      </c>
      <c r="O254" s="1">
        <f t="shared" si="52"/>
        <v>2452398.69167245</v>
      </c>
      <c r="P254" s="2">
        <f t="shared" si="53"/>
        <v>0.408</v>
      </c>
      <c r="Q254" s="1">
        <f t="shared" si="54"/>
        <v>398.6916724499315</v>
      </c>
      <c r="R254" s="2">
        <f t="shared" si="55"/>
        <v>0.408</v>
      </c>
      <c r="AI254" s="1">
        <f t="shared" si="43"/>
        <v>2452398.69167245</v>
      </c>
      <c r="AJ254" s="2">
        <v>12.003</v>
      </c>
      <c r="AN254" t="str">
        <f t="shared" si="44"/>
        <v>GEMPQ</v>
      </c>
      <c r="AO254" t="str">
        <f t="shared" si="45"/>
        <v>020504.19158</v>
      </c>
      <c r="AP254" s="2">
        <v>12.003</v>
      </c>
      <c r="AQ254" s="2" t="str">
        <f t="shared" si="46"/>
        <v>C</v>
      </c>
      <c r="AR254" t="str">
        <f t="shared" si="47"/>
        <v>DRS</v>
      </c>
      <c r="AT254">
        <f t="shared" si="48"/>
        <v>398.6916724499315</v>
      </c>
      <c r="AU254" s="2">
        <v>12.003</v>
      </c>
      <c r="AV254" t="str">
        <f t="shared" si="49"/>
        <v>C</v>
      </c>
      <c r="AZ254" s="1">
        <v>2452398.69167245</v>
      </c>
      <c r="BA254">
        <v>11.921</v>
      </c>
      <c r="BB254">
        <v>12.038</v>
      </c>
      <c r="BC254">
        <v>11.972</v>
      </c>
      <c r="BD254">
        <v>12.081000000000001</v>
      </c>
      <c r="BE254" s="30">
        <f t="shared" si="42"/>
        <v>12.003</v>
      </c>
    </row>
    <row r="255" spans="1:57" ht="12.75">
      <c r="A255" t="s">
        <v>537</v>
      </c>
      <c r="B255" t="s">
        <v>59</v>
      </c>
      <c r="C255" t="s">
        <v>538</v>
      </c>
      <c r="D255">
        <v>15</v>
      </c>
      <c r="E255">
        <v>127336</v>
      </c>
      <c r="F255">
        <v>160.9</v>
      </c>
      <c r="G255">
        <v>87352.5</v>
      </c>
      <c r="H255">
        <v>0.409</v>
      </c>
      <c r="I255">
        <v>56857.6</v>
      </c>
      <c r="J255">
        <v>0.875</v>
      </c>
      <c r="K255">
        <v>2452398.69213542</v>
      </c>
      <c r="L255" s="2">
        <f t="shared" si="50"/>
        <v>0.6921354201622307</v>
      </c>
      <c r="N255" s="2">
        <f t="shared" si="51"/>
        <v>0.409</v>
      </c>
      <c r="O255" s="1">
        <f t="shared" si="52"/>
        <v>2452398.69213542</v>
      </c>
      <c r="P255" s="2">
        <f t="shared" si="53"/>
        <v>0.409</v>
      </c>
      <c r="Q255" s="1">
        <f t="shared" si="54"/>
        <v>398.69213542016223</v>
      </c>
      <c r="R255" s="2">
        <f t="shared" si="55"/>
        <v>0.409</v>
      </c>
      <c r="AI255" s="1">
        <f t="shared" si="43"/>
        <v>2452398.69213542</v>
      </c>
      <c r="AJ255" s="2">
        <v>12.0045</v>
      </c>
      <c r="AN255" t="str">
        <f t="shared" si="44"/>
        <v>GEMPQ</v>
      </c>
      <c r="AO255" t="str">
        <f t="shared" si="45"/>
        <v>020504.19204</v>
      </c>
      <c r="AP255" s="2">
        <v>12.0045</v>
      </c>
      <c r="AQ255" s="2" t="str">
        <f t="shared" si="46"/>
        <v>C</v>
      </c>
      <c r="AR255" t="str">
        <f t="shared" si="47"/>
        <v>DRS</v>
      </c>
      <c r="AT255">
        <f t="shared" si="48"/>
        <v>398.69213542016223</v>
      </c>
      <c r="AU255" s="2">
        <v>12.0045</v>
      </c>
      <c r="AV255" t="str">
        <f t="shared" si="49"/>
        <v>C</v>
      </c>
      <c r="AZ255" s="1">
        <v>2452398.69213542</v>
      </c>
      <c r="BA255">
        <v>11.933</v>
      </c>
      <c r="BB255">
        <v>12.039000000000001</v>
      </c>
      <c r="BC255">
        <v>11.964</v>
      </c>
      <c r="BD255">
        <v>12.082</v>
      </c>
      <c r="BE255" s="30">
        <f t="shared" si="42"/>
        <v>12.0045</v>
      </c>
    </row>
    <row r="256" spans="1:57" ht="12.75">
      <c r="A256" t="s">
        <v>539</v>
      </c>
      <c r="B256" t="s">
        <v>59</v>
      </c>
      <c r="C256" t="s">
        <v>540</v>
      </c>
      <c r="D256">
        <v>15</v>
      </c>
      <c r="E256">
        <v>127352.7</v>
      </c>
      <c r="F256">
        <v>161.9</v>
      </c>
      <c r="G256">
        <v>88493.8</v>
      </c>
      <c r="H256">
        <v>0.395</v>
      </c>
      <c r="I256">
        <v>56944.2</v>
      </c>
      <c r="J256">
        <v>0.874</v>
      </c>
      <c r="K256">
        <v>2452398.69260995</v>
      </c>
      <c r="L256" s="2">
        <f t="shared" si="50"/>
        <v>0.6926099499687552</v>
      </c>
      <c r="N256" s="2">
        <f t="shared" si="51"/>
        <v>0.395</v>
      </c>
      <c r="O256" s="1">
        <f t="shared" si="52"/>
        <v>2452398.69260995</v>
      </c>
      <c r="P256" s="2">
        <f t="shared" si="53"/>
        <v>0.395</v>
      </c>
      <c r="Q256" s="1">
        <f t="shared" si="54"/>
        <v>398.69260994996876</v>
      </c>
      <c r="R256" s="2">
        <f t="shared" si="55"/>
        <v>0.395</v>
      </c>
      <c r="AI256" s="1">
        <f t="shared" si="43"/>
        <v>2452398.69260995</v>
      </c>
      <c r="AJ256" s="2">
        <v>11.99025</v>
      </c>
      <c r="AN256" t="str">
        <f t="shared" si="44"/>
        <v>GEMPQ</v>
      </c>
      <c r="AO256" t="str">
        <f t="shared" si="45"/>
        <v>020504.19252</v>
      </c>
      <c r="AP256" s="2">
        <v>11.99025</v>
      </c>
      <c r="AQ256" s="2" t="str">
        <f t="shared" si="46"/>
        <v>C</v>
      </c>
      <c r="AR256" t="str">
        <f t="shared" si="47"/>
        <v>DRS</v>
      </c>
      <c r="AT256">
        <f t="shared" si="48"/>
        <v>398.69260994996876</v>
      </c>
      <c r="AU256" s="2">
        <v>11.99025</v>
      </c>
      <c r="AV256" t="str">
        <f t="shared" si="49"/>
        <v>C</v>
      </c>
      <c r="AZ256" s="1">
        <v>2452398.69260995</v>
      </c>
      <c r="BA256">
        <v>11.923</v>
      </c>
      <c r="BB256">
        <v>12.025</v>
      </c>
      <c r="BC256">
        <v>11.952</v>
      </c>
      <c r="BD256">
        <v>12.061</v>
      </c>
      <c r="BE256" s="30">
        <f t="shared" si="42"/>
        <v>11.99025</v>
      </c>
    </row>
    <row r="257" spans="1:57" ht="12.75">
      <c r="A257" t="s">
        <v>541</v>
      </c>
      <c r="B257" t="s">
        <v>59</v>
      </c>
      <c r="C257" t="s">
        <v>542</v>
      </c>
      <c r="D257">
        <v>15</v>
      </c>
      <c r="E257">
        <v>128106.5</v>
      </c>
      <c r="F257">
        <v>162.2</v>
      </c>
      <c r="G257">
        <v>87790.5</v>
      </c>
      <c r="H257">
        <v>0.41</v>
      </c>
      <c r="I257">
        <v>56561</v>
      </c>
      <c r="J257">
        <v>0.888</v>
      </c>
      <c r="K257">
        <v>2452398.69308449</v>
      </c>
      <c r="L257" s="2">
        <f t="shared" si="50"/>
        <v>0.6930844900198281</v>
      </c>
      <c r="N257" s="2">
        <f t="shared" si="51"/>
        <v>0.41</v>
      </c>
      <c r="O257" s="1">
        <f t="shared" si="52"/>
        <v>2452398.69308449</v>
      </c>
      <c r="P257" s="2">
        <f t="shared" si="53"/>
        <v>0.41</v>
      </c>
      <c r="Q257" s="1">
        <f t="shared" si="54"/>
        <v>398.6930844900198</v>
      </c>
      <c r="R257" s="2">
        <f t="shared" si="55"/>
        <v>0.41</v>
      </c>
      <c r="AI257" s="1">
        <f t="shared" si="43"/>
        <v>2452398.69308449</v>
      </c>
      <c r="AJ257" s="2">
        <v>11.992249999999999</v>
      </c>
      <c r="AN257" t="str">
        <f t="shared" si="44"/>
        <v>GEMPQ</v>
      </c>
      <c r="AO257" t="str">
        <f t="shared" si="45"/>
        <v>020504.19299</v>
      </c>
      <c r="AP257" s="2">
        <v>11.992249999999999</v>
      </c>
      <c r="AQ257" s="2" t="str">
        <f t="shared" si="46"/>
        <v>C</v>
      </c>
      <c r="AR257" t="str">
        <f t="shared" si="47"/>
        <v>DRS</v>
      </c>
      <c r="AT257">
        <f t="shared" si="48"/>
        <v>398.6930844900198</v>
      </c>
      <c r="AU257" s="2">
        <v>11.992249999999999</v>
      </c>
      <c r="AV257" t="str">
        <f t="shared" si="49"/>
        <v>C</v>
      </c>
      <c r="AZ257" s="1">
        <v>2452398.69308449</v>
      </c>
      <c r="BA257">
        <v>11.913</v>
      </c>
      <c r="BB257">
        <v>12.04</v>
      </c>
      <c r="BC257">
        <v>11.954</v>
      </c>
      <c r="BD257">
        <v>12.062000000000001</v>
      </c>
      <c r="BE257" s="30">
        <f t="shared" si="42"/>
        <v>11.992249999999999</v>
      </c>
    </row>
    <row r="258" spans="1:57" ht="12.75">
      <c r="A258" t="s">
        <v>543</v>
      </c>
      <c r="B258" t="s">
        <v>59</v>
      </c>
      <c r="C258" t="s">
        <v>544</v>
      </c>
      <c r="D258">
        <v>15</v>
      </c>
      <c r="E258">
        <v>128406.1</v>
      </c>
      <c r="F258">
        <v>161.6</v>
      </c>
      <c r="G258">
        <v>89785</v>
      </c>
      <c r="H258">
        <v>0.388</v>
      </c>
      <c r="I258">
        <v>57075.7</v>
      </c>
      <c r="J258">
        <v>0.88</v>
      </c>
      <c r="K258">
        <v>2452398.69353588</v>
      </c>
      <c r="L258" s="2">
        <f t="shared" si="50"/>
        <v>0.6935358801856637</v>
      </c>
      <c r="N258" s="2">
        <f t="shared" si="51"/>
        <v>0.388</v>
      </c>
      <c r="O258" s="1">
        <f t="shared" si="52"/>
        <v>2452398.69353588</v>
      </c>
      <c r="P258" s="2">
        <f t="shared" si="53"/>
        <v>0.388</v>
      </c>
      <c r="Q258" s="1">
        <f t="shared" si="54"/>
        <v>398.69353588018566</v>
      </c>
      <c r="R258" s="2">
        <f t="shared" si="55"/>
        <v>0.388</v>
      </c>
      <c r="AI258" s="1">
        <f t="shared" si="43"/>
        <v>2452398.69353588</v>
      </c>
      <c r="AJ258" s="2">
        <v>11.97925</v>
      </c>
      <c r="AN258" t="str">
        <f t="shared" si="44"/>
        <v>GEMPQ</v>
      </c>
      <c r="AO258" t="str">
        <f t="shared" si="45"/>
        <v>020504.19344</v>
      </c>
      <c r="AP258" s="2">
        <v>11.97925</v>
      </c>
      <c r="AQ258" s="2" t="str">
        <f t="shared" si="46"/>
        <v>C</v>
      </c>
      <c r="AR258" t="str">
        <f t="shared" si="47"/>
        <v>DRS</v>
      </c>
      <c r="AT258">
        <f t="shared" si="48"/>
        <v>398.69353588018566</v>
      </c>
      <c r="AU258" s="2">
        <v>11.97925</v>
      </c>
      <c r="AV258" t="str">
        <f t="shared" si="49"/>
        <v>C</v>
      </c>
      <c r="AZ258" s="1">
        <v>2452398.69353588</v>
      </c>
      <c r="BA258">
        <v>11.918</v>
      </c>
      <c r="BB258">
        <v>12.018</v>
      </c>
      <c r="BC258">
        <v>11.939</v>
      </c>
      <c r="BD258">
        <v>12.042</v>
      </c>
      <c r="BE258" s="30">
        <f t="shared" si="42"/>
        <v>11.97925</v>
      </c>
    </row>
    <row r="259" spans="1:57" ht="12.75">
      <c r="A259" t="s">
        <v>545</v>
      </c>
      <c r="B259" t="s">
        <v>59</v>
      </c>
      <c r="C259" t="s">
        <v>546</v>
      </c>
      <c r="D259">
        <v>15</v>
      </c>
      <c r="E259">
        <v>128097.8</v>
      </c>
      <c r="F259">
        <v>160.1</v>
      </c>
      <c r="G259">
        <v>87171.6</v>
      </c>
      <c r="H259">
        <v>0.418</v>
      </c>
      <c r="I259">
        <v>56751.8</v>
      </c>
      <c r="J259">
        <v>0.884</v>
      </c>
      <c r="K259">
        <v>2452398.69398727</v>
      </c>
      <c r="L259" s="2">
        <f t="shared" si="50"/>
        <v>0.693987269885838</v>
      </c>
      <c r="N259" s="2">
        <f t="shared" si="51"/>
        <v>0.418</v>
      </c>
      <c r="O259" s="1">
        <f t="shared" si="52"/>
        <v>2452398.69398727</v>
      </c>
      <c r="P259" s="2">
        <f t="shared" si="53"/>
        <v>0.418</v>
      </c>
      <c r="Q259" s="1">
        <f t="shared" si="54"/>
        <v>398.69398726988584</v>
      </c>
      <c r="R259" s="2">
        <f t="shared" si="55"/>
        <v>0.418</v>
      </c>
      <c r="AI259" s="1">
        <f t="shared" si="43"/>
        <v>2452398.69398727</v>
      </c>
      <c r="AJ259" s="2">
        <v>12.002749999999999</v>
      </c>
      <c r="AN259" t="str">
        <f t="shared" si="44"/>
        <v>GEMPQ</v>
      </c>
      <c r="AO259" t="str">
        <f t="shared" si="45"/>
        <v>020504.19390</v>
      </c>
      <c r="AP259" s="2">
        <v>12.002749999999999</v>
      </c>
      <c r="AQ259" s="2" t="str">
        <f t="shared" si="46"/>
        <v>C</v>
      </c>
      <c r="AR259" t="str">
        <f t="shared" si="47"/>
        <v>DRS</v>
      </c>
      <c r="AT259">
        <f t="shared" si="48"/>
        <v>398.69398726988584</v>
      </c>
      <c r="AU259" s="2">
        <v>12.002749999999999</v>
      </c>
      <c r="AV259" t="str">
        <f t="shared" si="49"/>
        <v>C</v>
      </c>
      <c r="AZ259" s="1">
        <v>2452398.69398727</v>
      </c>
      <c r="BA259">
        <v>11.924</v>
      </c>
      <c r="BB259">
        <v>12.048</v>
      </c>
      <c r="BC259">
        <v>11.965</v>
      </c>
      <c r="BD259">
        <v>12.074</v>
      </c>
      <c r="BE259" s="30">
        <f t="shared" si="42"/>
        <v>12.002749999999999</v>
      </c>
    </row>
    <row r="260" spans="1:57" ht="12.75">
      <c r="A260" t="s">
        <v>547</v>
      </c>
      <c r="B260" t="s">
        <v>59</v>
      </c>
      <c r="C260" t="s">
        <v>548</v>
      </c>
      <c r="D260">
        <v>15</v>
      </c>
      <c r="E260">
        <v>128340.5</v>
      </c>
      <c r="F260">
        <v>160.8</v>
      </c>
      <c r="G260">
        <v>90147.6</v>
      </c>
      <c r="H260">
        <v>0.384</v>
      </c>
      <c r="I260">
        <v>57142.5</v>
      </c>
      <c r="J260">
        <v>0.879</v>
      </c>
      <c r="K260">
        <v>2452398.69446181</v>
      </c>
      <c r="L260" s="2">
        <f t="shared" si="50"/>
        <v>0.6944618099369109</v>
      </c>
      <c r="N260" s="2">
        <f t="shared" si="51"/>
        <v>0.384</v>
      </c>
      <c r="O260" s="1">
        <f t="shared" si="52"/>
        <v>2452398.69446181</v>
      </c>
      <c r="P260" s="2">
        <f t="shared" si="53"/>
        <v>0.384</v>
      </c>
      <c r="Q260" s="1">
        <f t="shared" si="54"/>
        <v>398.6944618099369</v>
      </c>
      <c r="R260" s="2">
        <f t="shared" si="55"/>
        <v>0.384</v>
      </c>
      <c r="AI260" s="1">
        <f t="shared" si="43"/>
        <v>2452398.69446181</v>
      </c>
      <c r="AJ260" s="2">
        <v>11.97</v>
      </c>
      <c r="AN260" t="str">
        <f t="shared" si="44"/>
        <v>GEMPQ</v>
      </c>
      <c r="AO260" t="str">
        <f t="shared" si="45"/>
        <v>020504.19437</v>
      </c>
      <c r="AP260" s="2">
        <v>11.97</v>
      </c>
      <c r="AQ260" s="2" t="str">
        <f t="shared" si="46"/>
        <v>C</v>
      </c>
      <c r="AR260" t="str">
        <f t="shared" si="47"/>
        <v>DRS</v>
      </c>
      <c r="AT260">
        <f t="shared" si="48"/>
        <v>398.6944618099369</v>
      </c>
      <c r="AU260" s="2">
        <v>11.97</v>
      </c>
      <c r="AV260" t="str">
        <f t="shared" si="49"/>
        <v>C</v>
      </c>
      <c r="AZ260" s="1">
        <v>2452398.69446181</v>
      </c>
      <c r="BA260">
        <v>11.898</v>
      </c>
      <c r="BB260">
        <v>12.014000000000001</v>
      </c>
      <c r="BC260">
        <v>11.935</v>
      </c>
      <c r="BD260">
        <v>12.033000000000001</v>
      </c>
      <c r="BE260" s="30">
        <f t="shared" si="42"/>
        <v>11.97</v>
      </c>
    </row>
    <row r="261" spans="1:57" ht="12.75">
      <c r="A261" t="s">
        <v>549</v>
      </c>
      <c r="B261" t="s">
        <v>59</v>
      </c>
      <c r="C261" t="s">
        <v>550</v>
      </c>
      <c r="D261">
        <v>15</v>
      </c>
      <c r="E261">
        <v>127366.6</v>
      </c>
      <c r="F261">
        <v>160.9</v>
      </c>
      <c r="G261">
        <v>89360.4</v>
      </c>
      <c r="H261">
        <v>0.385</v>
      </c>
      <c r="I261">
        <v>57381</v>
      </c>
      <c r="J261">
        <v>0.866</v>
      </c>
      <c r="K261">
        <v>2452398.69491319</v>
      </c>
      <c r="L261" s="2">
        <f t="shared" si="50"/>
        <v>0.6949131898581982</v>
      </c>
      <c r="N261" s="2">
        <f t="shared" si="51"/>
        <v>0.385</v>
      </c>
      <c r="O261" s="1">
        <f t="shared" si="52"/>
        <v>2452398.69491319</v>
      </c>
      <c r="P261" s="2">
        <f t="shared" si="53"/>
        <v>0.385</v>
      </c>
      <c r="Q261" s="1">
        <f t="shared" si="54"/>
        <v>398.6949131898582</v>
      </c>
      <c r="R261" s="2">
        <f t="shared" si="55"/>
        <v>0.385</v>
      </c>
      <c r="AI261" s="1">
        <f t="shared" si="43"/>
        <v>2452398.69491319</v>
      </c>
      <c r="AJ261" s="2">
        <v>11.98175</v>
      </c>
      <c r="AN261" t="str">
        <f t="shared" si="44"/>
        <v>GEMPQ</v>
      </c>
      <c r="AO261" t="str">
        <f t="shared" si="45"/>
        <v>020504.19482</v>
      </c>
      <c r="AP261" s="2">
        <v>11.98175</v>
      </c>
      <c r="AQ261" s="2" t="str">
        <f t="shared" si="46"/>
        <v>C</v>
      </c>
      <c r="AR261" t="str">
        <f t="shared" si="47"/>
        <v>DRS</v>
      </c>
      <c r="AT261">
        <f t="shared" si="48"/>
        <v>398.6949131898582</v>
      </c>
      <c r="AU261" s="2">
        <v>11.98175</v>
      </c>
      <c r="AV261" t="str">
        <f t="shared" si="49"/>
        <v>C</v>
      </c>
      <c r="AZ261" s="1">
        <v>2452398.69491319</v>
      </c>
      <c r="BA261">
        <v>11.905999999999999</v>
      </c>
      <c r="BB261">
        <v>12.015</v>
      </c>
      <c r="BC261">
        <v>11.948</v>
      </c>
      <c r="BD261">
        <v>12.058</v>
      </c>
      <c r="BE261" s="30">
        <f t="shared" si="42"/>
        <v>11.98175</v>
      </c>
    </row>
    <row r="262" spans="1:57" ht="12.75">
      <c r="A262" t="s">
        <v>551</v>
      </c>
      <c r="B262" t="s">
        <v>59</v>
      </c>
      <c r="C262" t="s">
        <v>552</v>
      </c>
      <c r="D262">
        <v>15</v>
      </c>
      <c r="E262">
        <v>128489.4</v>
      </c>
      <c r="F262">
        <v>159.3</v>
      </c>
      <c r="G262">
        <v>88506.9</v>
      </c>
      <c r="H262">
        <v>0.405</v>
      </c>
      <c r="I262">
        <v>56330.1</v>
      </c>
      <c r="J262">
        <v>0.895</v>
      </c>
      <c r="K262">
        <v>2452398.69537616</v>
      </c>
      <c r="L262" s="2">
        <f t="shared" si="50"/>
        <v>0.6953761600889266</v>
      </c>
      <c r="N262" s="2">
        <f t="shared" si="51"/>
        <v>0.405</v>
      </c>
      <c r="O262" s="1">
        <f t="shared" si="52"/>
        <v>2452398.69537616</v>
      </c>
      <c r="P262" s="2">
        <f t="shared" si="53"/>
        <v>0.405</v>
      </c>
      <c r="Q262" s="1">
        <f t="shared" si="54"/>
        <v>398.6953761600889</v>
      </c>
      <c r="R262" s="2">
        <f t="shared" si="55"/>
        <v>0.405</v>
      </c>
      <c r="AI262" s="1">
        <f t="shared" si="43"/>
        <v>2452398.69537616</v>
      </c>
      <c r="AJ262" s="2">
        <v>11.989</v>
      </c>
      <c r="AN262" t="str">
        <f t="shared" si="44"/>
        <v>GEMPQ</v>
      </c>
      <c r="AO262" t="str">
        <f t="shared" si="45"/>
        <v>020504.19528</v>
      </c>
      <c r="AP262" s="2">
        <v>11.989</v>
      </c>
      <c r="AQ262" s="2" t="str">
        <f t="shared" si="46"/>
        <v>C</v>
      </c>
      <c r="AR262" t="str">
        <f t="shared" si="47"/>
        <v>DRS</v>
      </c>
      <c r="AT262">
        <f t="shared" si="48"/>
        <v>398.6953761600889</v>
      </c>
      <c r="AU262" s="2">
        <v>11.989</v>
      </c>
      <c r="AV262" t="str">
        <f t="shared" si="49"/>
        <v>C</v>
      </c>
      <c r="AZ262" s="1">
        <v>2452398.69537616</v>
      </c>
      <c r="BA262">
        <v>11.92</v>
      </c>
      <c r="BB262">
        <v>12.035</v>
      </c>
      <c r="BC262">
        <v>11.939</v>
      </c>
      <c r="BD262">
        <v>12.062000000000001</v>
      </c>
      <c r="BE262" s="30">
        <f t="shared" si="42"/>
        <v>11.989</v>
      </c>
    </row>
    <row r="263" spans="1:57" ht="12.75">
      <c r="A263" t="s">
        <v>553</v>
      </c>
      <c r="B263" t="s">
        <v>59</v>
      </c>
      <c r="C263" t="s">
        <v>554</v>
      </c>
      <c r="D263">
        <v>15</v>
      </c>
      <c r="E263">
        <v>126724.1</v>
      </c>
      <c r="F263">
        <v>160.1</v>
      </c>
      <c r="G263">
        <v>88724.6</v>
      </c>
      <c r="H263">
        <v>0.387</v>
      </c>
      <c r="I263">
        <v>57081.6</v>
      </c>
      <c r="J263">
        <v>0.866</v>
      </c>
      <c r="K263">
        <v>2452398.69582755</v>
      </c>
      <c r="L263" s="2">
        <f t="shared" si="50"/>
        <v>0.6958275497891009</v>
      </c>
      <c r="N263" s="2">
        <f t="shared" si="51"/>
        <v>0.387</v>
      </c>
      <c r="O263" s="1">
        <f t="shared" si="52"/>
        <v>2452398.69582755</v>
      </c>
      <c r="P263" s="2">
        <f t="shared" si="53"/>
        <v>0.387</v>
      </c>
      <c r="Q263" s="1">
        <f t="shared" si="54"/>
        <v>398.6958275497891</v>
      </c>
      <c r="R263" s="2">
        <f t="shared" si="55"/>
        <v>0.387</v>
      </c>
      <c r="AI263" s="1">
        <f t="shared" si="43"/>
        <v>2452398.69582755</v>
      </c>
      <c r="AJ263" s="2">
        <v>11.98675</v>
      </c>
      <c r="AN263" t="str">
        <f t="shared" si="44"/>
        <v>GEMPQ</v>
      </c>
      <c r="AO263" t="str">
        <f t="shared" si="45"/>
        <v>020504.19574</v>
      </c>
      <c r="AP263" s="2">
        <v>11.98675</v>
      </c>
      <c r="AQ263" s="2" t="str">
        <f t="shared" si="46"/>
        <v>C</v>
      </c>
      <c r="AR263" t="str">
        <f t="shared" si="47"/>
        <v>DRS</v>
      </c>
      <c r="AT263">
        <f t="shared" si="48"/>
        <v>398.6958275497891</v>
      </c>
      <c r="AU263" s="2">
        <v>11.98675</v>
      </c>
      <c r="AV263" t="str">
        <f t="shared" si="49"/>
        <v>C</v>
      </c>
      <c r="AZ263" s="1">
        <v>2452398.69582755</v>
      </c>
      <c r="BA263">
        <v>11.921</v>
      </c>
      <c r="BB263">
        <v>12.017000000000001</v>
      </c>
      <c r="BC263">
        <v>11.951</v>
      </c>
      <c r="BD263">
        <v>12.058</v>
      </c>
      <c r="BE263" s="30">
        <f t="shared" si="42"/>
        <v>11.98675</v>
      </c>
    </row>
    <row r="264" spans="1:57" ht="12.75">
      <c r="A264" t="s">
        <v>555</v>
      </c>
      <c r="B264" t="s">
        <v>59</v>
      </c>
      <c r="C264" t="s">
        <v>556</v>
      </c>
      <c r="D264">
        <v>15</v>
      </c>
      <c r="E264">
        <v>128459.7</v>
      </c>
      <c r="F264">
        <v>160.6</v>
      </c>
      <c r="G264">
        <v>88969.4</v>
      </c>
      <c r="H264">
        <v>0.399</v>
      </c>
      <c r="I264">
        <v>56479</v>
      </c>
      <c r="J264">
        <v>0.892</v>
      </c>
      <c r="K264">
        <v>2452398.69630208</v>
      </c>
      <c r="L264" s="2">
        <f t="shared" si="50"/>
        <v>0.6963020800612867</v>
      </c>
      <c r="N264" s="2">
        <f t="shared" si="51"/>
        <v>0.399</v>
      </c>
      <c r="O264" s="1">
        <f t="shared" si="52"/>
        <v>2452398.69630208</v>
      </c>
      <c r="P264" s="2">
        <f t="shared" si="53"/>
        <v>0.399</v>
      </c>
      <c r="Q264" s="1">
        <f t="shared" si="54"/>
        <v>398.6963020800613</v>
      </c>
      <c r="R264" s="2">
        <f t="shared" si="55"/>
        <v>0.399</v>
      </c>
      <c r="AI264" s="1">
        <f t="shared" si="43"/>
        <v>2452398.69630208</v>
      </c>
      <c r="AJ264" s="2">
        <v>11.98275</v>
      </c>
      <c r="AN264" t="str">
        <f t="shared" si="44"/>
        <v>GEMPQ</v>
      </c>
      <c r="AO264" t="str">
        <f t="shared" si="45"/>
        <v>020504.19621</v>
      </c>
      <c r="AP264" s="2">
        <v>11.98275</v>
      </c>
      <c r="AQ264" s="2" t="str">
        <f t="shared" si="46"/>
        <v>C</v>
      </c>
      <c r="AR264" t="str">
        <f t="shared" si="47"/>
        <v>DRS</v>
      </c>
      <c r="AT264">
        <f t="shared" si="48"/>
        <v>398.6963020800613</v>
      </c>
      <c r="AU264" s="2">
        <v>11.98275</v>
      </c>
      <c r="AV264" t="str">
        <f t="shared" si="49"/>
        <v>C</v>
      </c>
      <c r="AZ264" s="1">
        <v>2452398.69630208</v>
      </c>
      <c r="BA264">
        <v>11.913</v>
      </c>
      <c r="BB264">
        <v>12.029</v>
      </c>
      <c r="BC264">
        <v>11.937</v>
      </c>
      <c r="BD264">
        <v>12.052</v>
      </c>
      <c r="BE264" s="30">
        <f t="shared" si="42"/>
        <v>11.98275</v>
      </c>
    </row>
    <row r="265" spans="1:57" ht="12.75">
      <c r="A265" t="s">
        <v>557</v>
      </c>
      <c r="B265" t="s">
        <v>59</v>
      </c>
      <c r="C265" t="s">
        <v>558</v>
      </c>
      <c r="D265">
        <v>15</v>
      </c>
      <c r="E265">
        <v>126142.9</v>
      </c>
      <c r="F265">
        <v>161</v>
      </c>
      <c r="G265">
        <v>87463.7</v>
      </c>
      <c r="H265">
        <v>0.398</v>
      </c>
      <c r="I265">
        <v>56829.7</v>
      </c>
      <c r="J265">
        <v>0.866</v>
      </c>
      <c r="K265">
        <v>2452398.69676505</v>
      </c>
      <c r="L265" s="2">
        <f t="shared" si="50"/>
        <v>0.6967650498263538</v>
      </c>
      <c r="N265" s="2">
        <f t="shared" si="51"/>
        <v>0.398</v>
      </c>
      <c r="O265" s="1">
        <f t="shared" si="52"/>
        <v>2452398.69676505</v>
      </c>
      <c r="P265" s="2">
        <f t="shared" si="53"/>
        <v>0.398</v>
      </c>
      <c r="Q265" s="1">
        <f t="shared" si="54"/>
        <v>398.69676504982635</v>
      </c>
      <c r="R265" s="2">
        <f t="shared" si="55"/>
        <v>0.398</v>
      </c>
      <c r="AI265" s="1">
        <f t="shared" si="43"/>
        <v>2452398.69676505</v>
      </c>
      <c r="AJ265" s="2">
        <v>11.9975</v>
      </c>
      <c r="AN265" t="str">
        <f t="shared" si="44"/>
        <v>GEMPQ</v>
      </c>
      <c r="AO265" t="str">
        <f t="shared" si="45"/>
        <v>020504.19667</v>
      </c>
      <c r="AP265" s="2">
        <v>11.9975</v>
      </c>
      <c r="AQ265" s="2" t="str">
        <f t="shared" si="46"/>
        <v>C</v>
      </c>
      <c r="AR265" t="str">
        <f t="shared" si="47"/>
        <v>DRS</v>
      </c>
      <c r="AT265">
        <f t="shared" si="48"/>
        <v>398.69676504982635</v>
      </c>
      <c r="AU265" s="2">
        <v>11.9975</v>
      </c>
      <c r="AV265" t="str">
        <f t="shared" si="49"/>
        <v>C</v>
      </c>
      <c r="AZ265" s="1">
        <v>2452398.69676505</v>
      </c>
      <c r="BA265">
        <v>11.921</v>
      </c>
      <c r="BB265">
        <v>12.028</v>
      </c>
      <c r="BC265">
        <v>11.964</v>
      </c>
      <c r="BD265">
        <v>12.077</v>
      </c>
      <c r="BE265" s="30">
        <f t="shared" si="42"/>
        <v>11.997499999999999</v>
      </c>
    </row>
    <row r="266" spans="1:57" ht="12.75">
      <c r="A266" t="s">
        <v>559</v>
      </c>
      <c r="B266" t="s">
        <v>59</v>
      </c>
      <c r="C266" t="s">
        <v>560</v>
      </c>
      <c r="D266">
        <v>15</v>
      </c>
      <c r="E266">
        <v>127853.7</v>
      </c>
      <c r="F266">
        <v>159.1</v>
      </c>
      <c r="G266">
        <v>88217.1</v>
      </c>
      <c r="H266">
        <v>0.403</v>
      </c>
      <c r="I266">
        <v>56801</v>
      </c>
      <c r="J266">
        <v>0.881</v>
      </c>
      <c r="K266">
        <v>2452398.69721644</v>
      </c>
      <c r="L266" s="2">
        <f t="shared" si="50"/>
        <v>0.6972164399921894</v>
      </c>
      <c r="N266" s="2">
        <f t="shared" si="51"/>
        <v>0.403</v>
      </c>
      <c r="O266" s="1">
        <f t="shared" si="52"/>
        <v>2452398.69721644</v>
      </c>
      <c r="P266" s="2">
        <f t="shared" si="53"/>
        <v>0.403</v>
      </c>
      <c r="Q266" s="1">
        <f t="shared" si="54"/>
        <v>398.6972164399922</v>
      </c>
      <c r="R266" s="2">
        <f t="shared" si="55"/>
        <v>0.403</v>
      </c>
      <c r="AI266" s="1">
        <f t="shared" si="43"/>
        <v>2452398.69721644</v>
      </c>
      <c r="AJ266" s="2">
        <v>11.993</v>
      </c>
      <c r="AN266" t="str">
        <f t="shared" si="44"/>
        <v>GEMPQ</v>
      </c>
      <c r="AO266" t="str">
        <f t="shared" si="45"/>
        <v>020504.19712</v>
      </c>
      <c r="AP266" s="2">
        <v>11.993</v>
      </c>
      <c r="AQ266" s="2" t="str">
        <f t="shared" si="46"/>
        <v>C</v>
      </c>
      <c r="AR266" t="str">
        <f t="shared" si="47"/>
        <v>DRS</v>
      </c>
      <c r="AT266">
        <f t="shared" si="48"/>
        <v>398.6972164399922</v>
      </c>
      <c r="AU266" s="2">
        <v>11.993</v>
      </c>
      <c r="AV266" t="str">
        <f t="shared" si="49"/>
        <v>C</v>
      </c>
      <c r="AZ266" s="1">
        <v>2452398.69721644</v>
      </c>
      <c r="BA266">
        <v>11.918</v>
      </c>
      <c r="BB266">
        <v>12.033000000000001</v>
      </c>
      <c r="BC266">
        <v>11.952</v>
      </c>
      <c r="BD266">
        <v>12.069</v>
      </c>
      <c r="BE266" s="30">
        <f t="shared" si="42"/>
        <v>11.993</v>
      </c>
    </row>
    <row r="267" spans="1:57" ht="12.75">
      <c r="A267" t="s">
        <v>561</v>
      </c>
      <c r="B267" t="s">
        <v>59</v>
      </c>
      <c r="C267" t="s">
        <v>562</v>
      </c>
      <c r="D267">
        <v>15</v>
      </c>
      <c r="E267">
        <v>127847.3</v>
      </c>
      <c r="F267">
        <v>156.5</v>
      </c>
      <c r="G267">
        <v>85596.2</v>
      </c>
      <c r="H267">
        <v>0.436</v>
      </c>
      <c r="I267">
        <v>56430.4</v>
      </c>
      <c r="J267">
        <v>0.888</v>
      </c>
      <c r="K267">
        <v>2452398.69769097</v>
      </c>
      <c r="L267" s="2">
        <f t="shared" si="50"/>
        <v>0.6976909697987139</v>
      </c>
      <c r="N267" s="2">
        <f t="shared" si="51"/>
        <v>0.436</v>
      </c>
      <c r="O267" s="1">
        <f t="shared" si="52"/>
        <v>2452398.69769097</v>
      </c>
      <c r="P267" s="2">
        <f t="shared" si="53"/>
        <v>0.436</v>
      </c>
      <c r="Q267" s="1">
        <f t="shared" si="54"/>
        <v>398.6976909697987</v>
      </c>
      <c r="R267" s="2">
        <f t="shared" si="55"/>
        <v>0.436</v>
      </c>
      <c r="AI267" s="1">
        <f t="shared" si="43"/>
        <v>2452398.69769097</v>
      </c>
      <c r="AJ267" s="2">
        <v>12.021</v>
      </c>
      <c r="AN267" t="str">
        <f t="shared" si="44"/>
        <v>GEMPQ</v>
      </c>
      <c r="AO267" t="str">
        <f t="shared" si="45"/>
        <v>020504.19760</v>
      </c>
      <c r="AP267" s="2">
        <v>12.021</v>
      </c>
      <c r="AQ267" s="2" t="str">
        <f t="shared" si="46"/>
        <v>C</v>
      </c>
      <c r="AR267" t="str">
        <f t="shared" si="47"/>
        <v>DRS</v>
      </c>
      <c r="AT267">
        <f t="shared" si="48"/>
        <v>398.6976909697987</v>
      </c>
      <c r="AU267" s="2">
        <v>12.021</v>
      </c>
      <c r="AV267" t="str">
        <f t="shared" si="49"/>
        <v>C</v>
      </c>
      <c r="AZ267" s="1">
        <v>2452398.69769097</v>
      </c>
      <c r="BA267">
        <v>11.943999999999999</v>
      </c>
      <c r="BB267">
        <v>12.066</v>
      </c>
      <c r="BC267">
        <v>11.978</v>
      </c>
      <c r="BD267">
        <v>12.096</v>
      </c>
      <c r="BE267" s="30">
        <f t="shared" si="42"/>
        <v>12.021</v>
      </c>
    </row>
    <row r="268" spans="1:57" ht="12.75">
      <c r="A268" t="s">
        <v>563</v>
      </c>
      <c r="B268" t="s">
        <v>59</v>
      </c>
      <c r="C268" t="s">
        <v>564</v>
      </c>
      <c r="D268">
        <v>15</v>
      </c>
      <c r="E268">
        <v>128105.2</v>
      </c>
      <c r="F268">
        <v>158.9</v>
      </c>
      <c r="G268">
        <v>86112</v>
      </c>
      <c r="H268">
        <v>0.431</v>
      </c>
      <c r="I268">
        <v>56090.3</v>
      </c>
      <c r="J268">
        <v>0.897</v>
      </c>
      <c r="K268">
        <v>2452398.69815394</v>
      </c>
      <c r="L268" s="2">
        <f t="shared" si="50"/>
        <v>0.6981539400294423</v>
      </c>
      <c r="N268" s="2">
        <f t="shared" si="51"/>
        <v>0.431</v>
      </c>
      <c r="O268" s="1">
        <f t="shared" si="52"/>
        <v>2452398.69815394</v>
      </c>
      <c r="P268" s="2">
        <f t="shared" si="53"/>
        <v>0.431</v>
      </c>
      <c r="Q268" s="1">
        <f t="shared" si="54"/>
        <v>398.69815394002944</v>
      </c>
      <c r="R268" s="2">
        <f t="shared" si="55"/>
        <v>0.431</v>
      </c>
      <c r="AI268" s="1">
        <f t="shared" si="43"/>
        <v>2452398.69815394</v>
      </c>
      <c r="AJ268" s="2">
        <v>12.01275</v>
      </c>
      <c r="AN268" t="str">
        <f t="shared" si="44"/>
        <v>GEMPQ</v>
      </c>
      <c r="AO268" t="str">
        <f t="shared" si="45"/>
        <v>020504.19806</v>
      </c>
      <c r="AP268" s="2">
        <v>12.01275</v>
      </c>
      <c r="AQ268" s="2" t="str">
        <f t="shared" si="46"/>
        <v>C</v>
      </c>
      <c r="AR268" t="str">
        <f t="shared" si="47"/>
        <v>DRS</v>
      </c>
      <c r="AT268">
        <f t="shared" si="48"/>
        <v>398.69815394002944</v>
      </c>
      <c r="AU268" s="2">
        <v>12.01275</v>
      </c>
      <c r="AV268" t="str">
        <f t="shared" si="49"/>
        <v>C</v>
      </c>
      <c r="AZ268" s="1">
        <v>2452398.69815394</v>
      </c>
      <c r="BA268">
        <v>11.936</v>
      </c>
      <c r="BB268">
        <v>12.061</v>
      </c>
      <c r="BC268">
        <v>11.965</v>
      </c>
      <c r="BD268">
        <v>12.089</v>
      </c>
      <c r="BE268" s="30">
        <f t="shared" si="42"/>
        <v>12.01275</v>
      </c>
    </row>
    <row r="269" spans="1:57" ht="12.75">
      <c r="A269" t="s">
        <v>565</v>
      </c>
      <c r="B269" t="s">
        <v>59</v>
      </c>
      <c r="C269" t="s">
        <v>566</v>
      </c>
      <c r="D269">
        <v>15</v>
      </c>
      <c r="E269">
        <v>127929.6</v>
      </c>
      <c r="F269">
        <v>158.7</v>
      </c>
      <c r="G269">
        <v>87295.6</v>
      </c>
      <c r="H269">
        <v>0.415</v>
      </c>
      <c r="I269">
        <v>57402.1</v>
      </c>
      <c r="J269">
        <v>0.87</v>
      </c>
      <c r="K269">
        <v>2452398.6986169</v>
      </c>
      <c r="L269" s="2">
        <f t="shared" si="50"/>
        <v>0.6986169000156224</v>
      </c>
      <c r="N269" s="2">
        <f t="shared" si="51"/>
        <v>0.415</v>
      </c>
      <c r="O269" s="1">
        <f t="shared" si="52"/>
        <v>2452398.6986169</v>
      </c>
      <c r="P269" s="2">
        <f t="shared" si="53"/>
        <v>0.415</v>
      </c>
      <c r="Q269" s="1">
        <f t="shared" si="54"/>
        <v>398.6986169000156</v>
      </c>
      <c r="R269" s="2">
        <f t="shared" si="55"/>
        <v>0.415</v>
      </c>
      <c r="AI269" s="1">
        <f t="shared" si="43"/>
        <v>2452398.6986169</v>
      </c>
      <c r="AJ269" s="2">
        <v>12.0075</v>
      </c>
      <c r="AN269" t="str">
        <f t="shared" si="44"/>
        <v>GEMPQ</v>
      </c>
      <c r="AO269" t="str">
        <f t="shared" si="45"/>
        <v>020504.19853</v>
      </c>
      <c r="AP269" s="2">
        <v>12.0075</v>
      </c>
      <c r="AQ269" s="2" t="str">
        <f t="shared" si="46"/>
        <v>C</v>
      </c>
      <c r="AR269" t="str">
        <f t="shared" si="47"/>
        <v>DRS</v>
      </c>
      <c r="AT269">
        <f t="shared" si="48"/>
        <v>398.6986169000156</v>
      </c>
      <c r="AU269" s="2">
        <v>12.0075</v>
      </c>
      <c r="AV269" t="str">
        <f t="shared" si="49"/>
        <v>C</v>
      </c>
      <c r="AZ269" s="1">
        <v>2452398.6986169</v>
      </c>
      <c r="BA269">
        <v>11.94</v>
      </c>
      <c r="BB269">
        <v>12.045</v>
      </c>
      <c r="BC269">
        <v>11.975</v>
      </c>
      <c r="BD269">
        <v>12.07</v>
      </c>
      <c r="BE269" s="30">
        <f t="shared" si="42"/>
        <v>12.0075</v>
      </c>
    </row>
    <row r="270" spans="1:57" ht="12.75">
      <c r="A270" t="s">
        <v>567</v>
      </c>
      <c r="B270" t="s">
        <v>59</v>
      </c>
      <c r="C270" t="s">
        <v>568</v>
      </c>
      <c r="D270">
        <v>15</v>
      </c>
      <c r="E270">
        <v>129173.3</v>
      </c>
      <c r="F270">
        <v>157.7</v>
      </c>
      <c r="G270">
        <v>85865.1</v>
      </c>
      <c r="H270">
        <v>0.443</v>
      </c>
      <c r="I270">
        <v>56582.7</v>
      </c>
      <c r="J270">
        <v>0.896</v>
      </c>
      <c r="K270">
        <v>2452398.69909144</v>
      </c>
      <c r="L270" s="2">
        <f t="shared" si="50"/>
        <v>0.6990914400666952</v>
      </c>
      <c r="N270" s="2">
        <f t="shared" si="51"/>
        <v>0.443</v>
      </c>
      <c r="O270" s="1">
        <f t="shared" si="52"/>
        <v>2452398.69909144</v>
      </c>
      <c r="P270" s="2">
        <f t="shared" si="53"/>
        <v>0.443</v>
      </c>
      <c r="Q270" s="1">
        <f t="shared" si="54"/>
        <v>398.6990914400667</v>
      </c>
      <c r="R270" s="2">
        <f t="shared" si="55"/>
        <v>0.443</v>
      </c>
      <c r="AI270" s="1">
        <f t="shared" si="43"/>
        <v>2452398.69909144</v>
      </c>
      <c r="AJ270" s="2">
        <v>12.02175</v>
      </c>
      <c r="AN270" t="str">
        <f t="shared" si="44"/>
        <v>GEMPQ</v>
      </c>
      <c r="AO270" t="str">
        <f t="shared" si="45"/>
        <v>020504.19900</v>
      </c>
      <c r="AP270" s="2">
        <v>12.02175</v>
      </c>
      <c r="AQ270" s="2" t="str">
        <f t="shared" si="46"/>
        <v>C</v>
      </c>
      <c r="AR270" t="str">
        <f t="shared" si="47"/>
        <v>DRS</v>
      </c>
      <c r="AT270">
        <f t="shared" si="48"/>
        <v>398.6990914400667</v>
      </c>
      <c r="AU270" s="2">
        <v>12.02175</v>
      </c>
      <c r="AV270" t="str">
        <f t="shared" si="49"/>
        <v>C</v>
      </c>
      <c r="AZ270" s="1">
        <v>2452398.69909144</v>
      </c>
      <c r="BA270">
        <v>11.942</v>
      </c>
      <c r="BB270">
        <v>12.073</v>
      </c>
      <c r="BC270">
        <v>11.978</v>
      </c>
      <c r="BD270">
        <v>12.094000000000001</v>
      </c>
      <c r="BE270" s="30">
        <f t="shared" si="42"/>
        <v>12.02175</v>
      </c>
    </row>
    <row r="271" spans="1:57" ht="12.75">
      <c r="A271" t="s">
        <v>569</v>
      </c>
      <c r="B271" t="s">
        <v>59</v>
      </c>
      <c r="C271" t="s">
        <v>570</v>
      </c>
      <c r="D271">
        <v>15</v>
      </c>
      <c r="E271">
        <v>128343.4</v>
      </c>
      <c r="F271">
        <v>157.6</v>
      </c>
      <c r="G271">
        <v>86124.4</v>
      </c>
      <c r="H271">
        <v>0.433</v>
      </c>
      <c r="I271">
        <v>57076</v>
      </c>
      <c r="J271">
        <v>0.88</v>
      </c>
      <c r="K271">
        <v>2452398.6995544</v>
      </c>
      <c r="L271" s="2">
        <f t="shared" si="50"/>
        <v>0.6995544000528753</v>
      </c>
      <c r="N271" s="2">
        <f t="shared" si="51"/>
        <v>0.433</v>
      </c>
      <c r="O271" s="1">
        <f t="shared" si="52"/>
        <v>2452398.6995544</v>
      </c>
      <c r="P271" s="2">
        <f t="shared" si="53"/>
        <v>0.433</v>
      </c>
      <c r="Q271" s="1">
        <f t="shared" si="54"/>
        <v>398.6995544000529</v>
      </c>
      <c r="R271" s="2">
        <f t="shared" si="55"/>
        <v>0.433</v>
      </c>
      <c r="AI271" s="1">
        <f t="shared" si="43"/>
        <v>2452398.6995544</v>
      </c>
      <c r="AJ271" s="2">
        <v>12.022749999999998</v>
      </c>
      <c r="AN271" t="str">
        <f t="shared" si="44"/>
        <v>GEMPQ</v>
      </c>
      <c r="AO271" t="str">
        <f t="shared" si="45"/>
        <v>020504.19946</v>
      </c>
      <c r="AP271" s="2">
        <v>12.022749999999998</v>
      </c>
      <c r="AQ271" s="2" t="str">
        <f t="shared" si="46"/>
        <v>C</v>
      </c>
      <c r="AR271" t="str">
        <f t="shared" si="47"/>
        <v>DRS</v>
      </c>
      <c r="AT271">
        <f t="shared" si="48"/>
        <v>398.6995544000529</v>
      </c>
      <c r="AU271" s="2">
        <v>12.022749999999998</v>
      </c>
      <c r="AV271" t="str">
        <f t="shared" si="49"/>
        <v>C</v>
      </c>
      <c r="AZ271" s="1">
        <v>2452398.6995544</v>
      </c>
      <c r="BA271">
        <v>11.947</v>
      </c>
      <c r="BB271">
        <v>12.063</v>
      </c>
      <c r="BC271">
        <v>11.983</v>
      </c>
      <c r="BD271">
        <v>12.098</v>
      </c>
      <c r="BE271" s="30">
        <f t="shared" si="42"/>
        <v>12.022749999999998</v>
      </c>
    </row>
    <row r="272" spans="1:57" ht="12.75">
      <c r="A272" t="s">
        <v>571</v>
      </c>
      <c r="B272" t="s">
        <v>59</v>
      </c>
      <c r="C272" t="s">
        <v>572</v>
      </c>
      <c r="D272">
        <v>15</v>
      </c>
      <c r="E272">
        <v>127886.4</v>
      </c>
      <c r="F272">
        <v>156.9</v>
      </c>
      <c r="G272">
        <v>84399.6</v>
      </c>
      <c r="H272">
        <v>0.451</v>
      </c>
      <c r="I272">
        <v>57637.4</v>
      </c>
      <c r="J272">
        <v>0.865</v>
      </c>
      <c r="K272">
        <v>2452398.69999421</v>
      </c>
      <c r="L272" s="2">
        <f t="shared" si="50"/>
        <v>0.6999942101538181</v>
      </c>
      <c r="N272" s="2">
        <f t="shared" si="51"/>
        <v>0.451</v>
      </c>
      <c r="O272" s="1">
        <f t="shared" si="52"/>
        <v>2452398.69999421</v>
      </c>
      <c r="P272" s="2">
        <f t="shared" si="53"/>
        <v>0.451</v>
      </c>
      <c r="Q272" s="1">
        <f t="shared" si="54"/>
        <v>398.6999942101538</v>
      </c>
      <c r="R272" s="2">
        <f t="shared" si="55"/>
        <v>0.451</v>
      </c>
      <c r="AI272" s="1">
        <f t="shared" si="43"/>
        <v>2452398.69999421</v>
      </c>
      <c r="AJ272" s="2">
        <v>12.043500000000002</v>
      </c>
      <c r="AN272" t="str">
        <f t="shared" si="44"/>
        <v>GEMPQ</v>
      </c>
      <c r="AO272" t="str">
        <f t="shared" si="45"/>
        <v>020504.19990</v>
      </c>
      <c r="AP272" s="2">
        <v>12.043500000000002</v>
      </c>
      <c r="AQ272" s="2" t="str">
        <f t="shared" si="46"/>
        <v>C</v>
      </c>
      <c r="AR272" t="str">
        <f t="shared" si="47"/>
        <v>DRS</v>
      </c>
      <c r="AT272">
        <f t="shared" si="48"/>
        <v>398.6999942101538</v>
      </c>
      <c r="AU272" s="2">
        <v>12.043500000000002</v>
      </c>
      <c r="AV272" t="str">
        <f t="shared" si="49"/>
        <v>C</v>
      </c>
      <c r="AZ272" s="1">
        <v>2452398.69999421</v>
      </c>
      <c r="BA272">
        <v>11.966</v>
      </c>
      <c r="BB272">
        <v>12.081000000000001</v>
      </c>
      <c r="BC272">
        <v>12.016</v>
      </c>
      <c r="BD272">
        <v>12.111</v>
      </c>
      <c r="BE272" s="30">
        <f t="shared" si="42"/>
        <v>12.043500000000002</v>
      </c>
    </row>
    <row r="273" spans="1:57" ht="12.75">
      <c r="A273" t="s">
        <v>573</v>
      </c>
      <c r="B273" t="s">
        <v>59</v>
      </c>
      <c r="C273" t="s">
        <v>574</v>
      </c>
      <c r="D273">
        <v>15</v>
      </c>
      <c r="E273">
        <v>128358</v>
      </c>
      <c r="F273">
        <v>157.9</v>
      </c>
      <c r="G273">
        <v>83743</v>
      </c>
      <c r="H273">
        <v>0.464</v>
      </c>
      <c r="I273">
        <v>57374.4</v>
      </c>
      <c r="J273">
        <v>0.874</v>
      </c>
      <c r="K273">
        <v>2452398.70046875</v>
      </c>
      <c r="L273" s="2">
        <f t="shared" si="50"/>
        <v>0.700468750204891</v>
      </c>
      <c r="N273" s="2">
        <f t="shared" si="51"/>
        <v>0.464</v>
      </c>
      <c r="O273" s="1">
        <f t="shared" si="52"/>
        <v>2452398.70046875</v>
      </c>
      <c r="P273" s="2">
        <f t="shared" si="53"/>
        <v>0.464</v>
      </c>
      <c r="Q273" s="1">
        <f t="shared" si="54"/>
        <v>398.7004687502049</v>
      </c>
      <c r="R273" s="2">
        <f t="shared" si="55"/>
        <v>0.464</v>
      </c>
      <c r="AI273" s="1">
        <f t="shared" si="43"/>
        <v>2452398.70046875</v>
      </c>
      <c r="AJ273" s="2">
        <v>12.052750000000001</v>
      </c>
      <c r="AN273" t="str">
        <f t="shared" si="44"/>
        <v>GEMPQ</v>
      </c>
      <c r="AO273" t="str">
        <f t="shared" si="45"/>
        <v>020504.20038</v>
      </c>
      <c r="AP273" s="2">
        <v>12.052750000000001</v>
      </c>
      <c r="AQ273" s="2" t="str">
        <f t="shared" si="46"/>
        <v>C</v>
      </c>
      <c r="AR273" t="str">
        <f t="shared" si="47"/>
        <v>DRS</v>
      </c>
      <c r="AT273">
        <f t="shared" si="48"/>
        <v>398.7004687502049</v>
      </c>
      <c r="AU273" s="2">
        <v>12.052750000000001</v>
      </c>
      <c r="AV273" t="str">
        <f t="shared" si="49"/>
        <v>C</v>
      </c>
      <c r="AZ273" s="1">
        <v>2452398.70046875</v>
      </c>
      <c r="BA273">
        <v>11.97</v>
      </c>
      <c r="BB273">
        <v>12.094000000000001</v>
      </c>
      <c r="BC273">
        <v>12.02</v>
      </c>
      <c r="BD273">
        <v>12.127</v>
      </c>
      <c r="BE273" s="30">
        <f aca="true" t="shared" si="56" ref="BE273:BE292">+AVERAGE(BA273:BD273)</f>
        <v>12.052750000000001</v>
      </c>
    </row>
    <row r="274" spans="1:57" ht="12.75">
      <c r="A274" t="s">
        <v>575</v>
      </c>
      <c r="B274" t="s">
        <v>59</v>
      </c>
      <c r="C274" t="s">
        <v>576</v>
      </c>
      <c r="D274">
        <v>15</v>
      </c>
      <c r="E274">
        <v>128910.5</v>
      </c>
      <c r="F274">
        <v>158.3</v>
      </c>
      <c r="G274">
        <v>83616.1</v>
      </c>
      <c r="H274">
        <v>0.47</v>
      </c>
      <c r="I274">
        <v>56977.6</v>
      </c>
      <c r="J274">
        <v>0.886</v>
      </c>
      <c r="K274">
        <v>2452398.70094329</v>
      </c>
      <c r="L274" s="2">
        <f t="shared" si="50"/>
        <v>0.7009432897903025</v>
      </c>
      <c r="N274" s="2">
        <f t="shared" si="51"/>
        <v>0.47</v>
      </c>
      <c r="O274" s="1">
        <f t="shared" si="52"/>
        <v>2452398.70094329</v>
      </c>
      <c r="P274" s="2">
        <f t="shared" si="53"/>
        <v>0.47</v>
      </c>
      <c r="Q274" s="1">
        <f t="shared" si="54"/>
        <v>398.7009432897903</v>
      </c>
      <c r="R274" s="2">
        <f t="shared" si="55"/>
        <v>0.47</v>
      </c>
      <c r="AI274" s="1">
        <f aca="true" t="shared" si="57" ref="AI274:AI314">+K274</f>
        <v>2452398.70094329</v>
      </c>
      <c r="AJ274" s="2">
        <v>12.05575</v>
      </c>
      <c r="AN274" t="str">
        <f aca="true" t="shared" si="58" ref="AN274:AN314">+AN273</f>
        <v>GEMPQ</v>
      </c>
      <c r="AO274" t="str">
        <f aca="true" t="shared" si="59" ref="AO274:AO314">+CONCATENATE(MID(B274,4,2),MID(B274,7,2),MID(B274,10,2),MID((TIMEVALUE(C274)),2,6))</f>
        <v>020504.20085</v>
      </c>
      <c r="AP274" s="2">
        <v>12.05575</v>
      </c>
      <c r="AQ274" s="2" t="str">
        <f aca="true" t="shared" si="60" ref="AQ274:AQ314">+AQ273</f>
        <v>C</v>
      </c>
      <c r="AR274" t="str">
        <f aca="true" t="shared" si="61" ref="AR274:AR314">+AR273</f>
        <v>DRS</v>
      </c>
      <c r="AT274">
        <f aca="true" t="shared" si="62" ref="AT274:AT314">+AI274-(INT(AI274/1000)*1000)</f>
        <v>398.7009432897903</v>
      </c>
      <c r="AU274" s="2">
        <v>12.05575</v>
      </c>
      <c r="AV274" t="str">
        <f aca="true" t="shared" si="63" ref="AV274:AV314">+AV273</f>
        <v>C</v>
      </c>
      <c r="AZ274" s="1">
        <v>2452398.70094329</v>
      </c>
      <c r="BA274">
        <v>11.984</v>
      </c>
      <c r="BB274">
        <v>12.1</v>
      </c>
      <c r="BC274">
        <v>12.011</v>
      </c>
      <c r="BD274">
        <v>12.128</v>
      </c>
      <c r="BE274" s="30">
        <f t="shared" si="56"/>
        <v>12.05575</v>
      </c>
    </row>
    <row r="275" spans="1:57" ht="12.75">
      <c r="A275" t="s">
        <v>577</v>
      </c>
      <c r="B275" t="s">
        <v>59</v>
      </c>
      <c r="C275" t="s">
        <v>578</v>
      </c>
      <c r="D275">
        <v>15</v>
      </c>
      <c r="E275">
        <v>128210.3</v>
      </c>
      <c r="F275">
        <v>158.8</v>
      </c>
      <c r="G275">
        <v>83179.8</v>
      </c>
      <c r="H275">
        <v>0.47</v>
      </c>
      <c r="I275">
        <v>56716.9</v>
      </c>
      <c r="J275">
        <v>0.886</v>
      </c>
      <c r="K275">
        <v>2452398.70140625</v>
      </c>
      <c r="L275" s="2">
        <f t="shared" si="50"/>
        <v>0.7014062497764826</v>
      </c>
      <c r="N275" s="2">
        <f t="shared" si="51"/>
        <v>0.47</v>
      </c>
      <c r="O275" s="1">
        <f t="shared" si="52"/>
        <v>2452398.70140625</v>
      </c>
      <c r="P275" s="2">
        <f t="shared" si="53"/>
        <v>0.47</v>
      </c>
      <c r="Q275" s="1">
        <f t="shared" si="54"/>
        <v>398.7014062497765</v>
      </c>
      <c r="R275" s="2">
        <f t="shared" si="55"/>
        <v>0.47</v>
      </c>
      <c r="AI275" s="1">
        <f t="shared" si="57"/>
        <v>2452398.70140625</v>
      </c>
      <c r="AJ275" s="2">
        <v>12.0615</v>
      </c>
      <c r="AN275" t="str">
        <f t="shared" si="58"/>
        <v>GEMPQ</v>
      </c>
      <c r="AO275" t="str">
        <f t="shared" si="59"/>
        <v>020504.20131</v>
      </c>
      <c r="AP275" s="2">
        <v>12.0615</v>
      </c>
      <c r="AQ275" s="2" t="str">
        <f t="shared" si="60"/>
        <v>C</v>
      </c>
      <c r="AR275" t="str">
        <f t="shared" si="61"/>
        <v>DRS</v>
      </c>
      <c r="AT275">
        <f t="shared" si="62"/>
        <v>398.7014062497765</v>
      </c>
      <c r="AU275" s="2">
        <v>12.0615</v>
      </c>
      <c r="AV275" t="str">
        <f t="shared" si="63"/>
        <v>C</v>
      </c>
      <c r="AZ275" s="1">
        <v>2452398.70140625</v>
      </c>
      <c r="BA275">
        <v>11.987</v>
      </c>
      <c r="BB275">
        <v>12.1</v>
      </c>
      <c r="BC275">
        <v>12.015</v>
      </c>
      <c r="BD275">
        <v>12.144</v>
      </c>
      <c r="BE275" s="30">
        <f t="shared" si="56"/>
        <v>12.0615</v>
      </c>
    </row>
    <row r="276" spans="1:57" ht="12.75">
      <c r="A276" t="s">
        <v>579</v>
      </c>
      <c r="B276" t="s">
        <v>59</v>
      </c>
      <c r="C276" t="s">
        <v>580</v>
      </c>
      <c r="D276">
        <v>15</v>
      </c>
      <c r="E276">
        <v>128879.8</v>
      </c>
      <c r="F276">
        <v>158.2</v>
      </c>
      <c r="G276">
        <v>83171.2</v>
      </c>
      <c r="H276">
        <v>0.476</v>
      </c>
      <c r="I276">
        <v>55899.3</v>
      </c>
      <c r="J276">
        <v>0.907</v>
      </c>
      <c r="K276">
        <v>2452398.70186921</v>
      </c>
      <c r="L276" s="2">
        <f t="shared" si="50"/>
        <v>0.7018692102283239</v>
      </c>
      <c r="N276" s="2">
        <f t="shared" si="51"/>
        <v>0.476</v>
      </c>
      <c r="O276" s="1">
        <f t="shared" si="52"/>
        <v>2452398.70186921</v>
      </c>
      <c r="P276" s="2">
        <f t="shared" si="53"/>
        <v>0.476</v>
      </c>
      <c r="Q276" s="1">
        <f t="shared" si="54"/>
        <v>398.7018692102283</v>
      </c>
      <c r="R276" s="2">
        <f t="shared" si="55"/>
        <v>0.476</v>
      </c>
      <c r="AI276" s="1">
        <f t="shared" si="57"/>
        <v>2452398.70186921</v>
      </c>
      <c r="AJ276" s="2">
        <v>12.056750000000001</v>
      </c>
      <c r="AN276" t="str">
        <f t="shared" si="58"/>
        <v>GEMPQ</v>
      </c>
      <c r="AO276" t="str">
        <f t="shared" si="59"/>
        <v>020504.20178</v>
      </c>
      <c r="AP276" s="2">
        <v>12.056750000000001</v>
      </c>
      <c r="AQ276" s="2" t="str">
        <f t="shared" si="60"/>
        <v>C</v>
      </c>
      <c r="AR276" t="str">
        <f t="shared" si="61"/>
        <v>DRS</v>
      </c>
      <c r="AT276">
        <f t="shared" si="62"/>
        <v>398.7018692102283</v>
      </c>
      <c r="AU276" s="2">
        <v>12.056750000000001</v>
      </c>
      <c r="AV276" t="str">
        <f t="shared" si="63"/>
        <v>C</v>
      </c>
      <c r="AZ276" s="1">
        <v>2452398.70186921</v>
      </c>
      <c r="BA276">
        <v>11.988999999999999</v>
      </c>
      <c r="BB276">
        <v>12.106000000000002</v>
      </c>
      <c r="BC276">
        <v>11.999</v>
      </c>
      <c r="BD276">
        <v>12.133000000000001</v>
      </c>
      <c r="BE276" s="30">
        <f t="shared" si="56"/>
        <v>12.056750000000001</v>
      </c>
    </row>
    <row r="277" spans="1:57" ht="12.75">
      <c r="A277" t="s">
        <v>581</v>
      </c>
      <c r="B277" t="s">
        <v>59</v>
      </c>
      <c r="C277" t="s">
        <v>582</v>
      </c>
      <c r="D277">
        <v>15</v>
      </c>
      <c r="E277">
        <v>128841.6</v>
      </c>
      <c r="F277">
        <v>156.2</v>
      </c>
      <c r="G277">
        <v>82666.6</v>
      </c>
      <c r="H277">
        <v>0.482</v>
      </c>
      <c r="I277">
        <v>56798.7</v>
      </c>
      <c r="J277">
        <v>0.889</v>
      </c>
      <c r="K277">
        <v>2452398.70233218</v>
      </c>
      <c r="L277" s="2">
        <f t="shared" si="50"/>
        <v>0.702332179993391</v>
      </c>
      <c r="N277" s="2">
        <f t="shared" si="51"/>
        <v>0.482</v>
      </c>
      <c r="O277" s="1">
        <f t="shared" si="52"/>
        <v>2452398.70233218</v>
      </c>
      <c r="P277" s="2">
        <f t="shared" si="53"/>
        <v>0.482</v>
      </c>
      <c r="Q277" s="1">
        <f t="shared" si="54"/>
        <v>398.7023321799934</v>
      </c>
      <c r="R277" s="2">
        <f t="shared" si="55"/>
        <v>0.482</v>
      </c>
      <c r="AI277" s="1">
        <f t="shared" si="57"/>
        <v>2452398.70233218</v>
      </c>
      <c r="AJ277" s="2">
        <v>12.06625</v>
      </c>
      <c r="AN277" t="str">
        <f t="shared" si="58"/>
        <v>GEMPQ</v>
      </c>
      <c r="AO277" t="str">
        <f t="shared" si="59"/>
        <v>020504.20224</v>
      </c>
      <c r="AP277" s="2">
        <v>12.06625</v>
      </c>
      <c r="AQ277" s="2" t="str">
        <f t="shared" si="60"/>
        <v>C</v>
      </c>
      <c r="AR277" t="str">
        <f t="shared" si="61"/>
        <v>DRS</v>
      </c>
      <c r="AT277">
        <f t="shared" si="62"/>
        <v>398.7023321799934</v>
      </c>
      <c r="AU277" s="2">
        <v>12.06625</v>
      </c>
      <c r="AV277" t="str">
        <f t="shared" si="63"/>
        <v>C</v>
      </c>
      <c r="AZ277" s="1">
        <v>2452398.70233218</v>
      </c>
      <c r="BA277">
        <v>11.991</v>
      </c>
      <c r="BB277">
        <v>12.112</v>
      </c>
      <c r="BC277">
        <v>12.023</v>
      </c>
      <c r="BD277">
        <v>12.139000000000001</v>
      </c>
      <c r="BE277" s="30">
        <f t="shared" si="56"/>
        <v>12.066250000000002</v>
      </c>
    </row>
    <row r="278" spans="1:57" ht="12.75">
      <c r="A278" t="s">
        <v>583</v>
      </c>
      <c r="B278" t="s">
        <v>59</v>
      </c>
      <c r="C278" t="s">
        <v>584</v>
      </c>
      <c r="D278">
        <v>15</v>
      </c>
      <c r="E278">
        <v>129156.3</v>
      </c>
      <c r="F278">
        <v>157.7</v>
      </c>
      <c r="G278">
        <v>82206.4</v>
      </c>
      <c r="H278">
        <v>0.491</v>
      </c>
      <c r="I278">
        <v>56393.7</v>
      </c>
      <c r="J278">
        <v>0.9</v>
      </c>
      <c r="K278">
        <v>2452398.70279514</v>
      </c>
      <c r="L278" s="2">
        <f aca="true" t="shared" si="64" ref="L278:L341">+K278-TRUNC(K278)</f>
        <v>0.7027951399795711</v>
      </c>
      <c r="N278" s="2">
        <f aca="true" t="shared" si="65" ref="N278:N341">+CHOOSE($L$8,($Q$3*H278)+$R$3,($Q$4*H278)+$R$4,($Q$5*H278)+$R$5,($Q$6*H278)+$R$6,H278)</f>
        <v>0.491</v>
      </c>
      <c r="O278" s="1">
        <f aca="true" t="shared" si="66" ref="O278:O341">+K278</f>
        <v>2452398.70279514</v>
      </c>
      <c r="P278" s="2">
        <f aca="true" t="shared" si="67" ref="P278:P341">+N278</f>
        <v>0.491</v>
      </c>
      <c r="Q278" s="1">
        <f aca="true" t="shared" si="68" ref="Q278:Q341">+K278-(INT(K278/1000)*1000)</f>
        <v>398.70279513997957</v>
      </c>
      <c r="R278" s="2">
        <f aca="true" t="shared" si="69" ref="R278:R341">+P278</f>
        <v>0.491</v>
      </c>
      <c r="AI278" s="1">
        <f t="shared" si="57"/>
        <v>2452398.70279514</v>
      </c>
      <c r="AJ278" s="2">
        <v>12.069749999999999</v>
      </c>
      <c r="AN278" t="str">
        <f t="shared" si="58"/>
        <v>GEMPQ</v>
      </c>
      <c r="AO278" t="str">
        <f t="shared" si="59"/>
        <v>020504.20270</v>
      </c>
      <c r="AP278" s="2">
        <v>12.069749999999999</v>
      </c>
      <c r="AQ278" s="2" t="str">
        <f t="shared" si="60"/>
        <v>C</v>
      </c>
      <c r="AR278" t="str">
        <f t="shared" si="61"/>
        <v>DRS</v>
      </c>
      <c r="AT278">
        <f t="shared" si="62"/>
        <v>398.70279513997957</v>
      </c>
      <c r="AU278" s="2">
        <v>12.069749999999999</v>
      </c>
      <c r="AV278" t="str">
        <f t="shared" si="63"/>
        <v>C</v>
      </c>
      <c r="AZ278" s="1">
        <v>2452398.70279514</v>
      </c>
      <c r="BA278">
        <v>11.995</v>
      </c>
      <c r="BB278">
        <v>12.121</v>
      </c>
      <c r="BC278">
        <v>12.02</v>
      </c>
      <c r="BD278">
        <v>12.143</v>
      </c>
      <c r="BE278" s="30">
        <f t="shared" si="56"/>
        <v>12.069749999999999</v>
      </c>
    </row>
    <row r="279" spans="1:57" ht="12.75">
      <c r="A279" t="s">
        <v>585</v>
      </c>
      <c r="B279" t="s">
        <v>59</v>
      </c>
      <c r="C279" t="s">
        <v>586</v>
      </c>
      <c r="D279">
        <v>15</v>
      </c>
      <c r="E279">
        <v>127984.6</v>
      </c>
      <c r="F279">
        <v>158.1</v>
      </c>
      <c r="G279">
        <v>85565</v>
      </c>
      <c r="H279">
        <v>0.437</v>
      </c>
      <c r="I279">
        <v>57036.4</v>
      </c>
      <c r="J279">
        <v>0.878</v>
      </c>
      <c r="K279">
        <v>2452398.70326968</v>
      </c>
      <c r="L279" s="2">
        <f t="shared" si="64"/>
        <v>0.7032696800306439</v>
      </c>
      <c r="N279" s="2">
        <f t="shared" si="65"/>
        <v>0.437</v>
      </c>
      <c r="O279" s="1">
        <f t="shared" si="66"/>
        <v>2452398.70326968</v>
      </c>
      <c r="P279" s="2">
        <f t="shared" si="67"/>
        <v>0.437</v>
      </c>
      <c r="Q279" s="1">
        <f t="shared" si="68"/>
        <v>398.70326968003064</v>
      </c>
      <c r="R279" s="2">
        <f t="shared" si="69"/>
        <v>0.437</v>
      </c>
      <c r="AI279" s="1">
        <f t="shared" si="57"/>
        <v>2452398.70326968</v>
      </c>
      <c r="AJ279" s="2">
        <v>12.0315</v>
      </c>
      <c r="AN279" t="str">
        <f t="shared" si="58"/>
        <v>GEMPQ</v>
      </c>
      <c r="AO279" t="str">
        <f t="shared" si="59"/>
        <v>020504.20318</v>
      </c>
      <c r="AP279" s="2">
        <v>12.0315</v>
      </c>
      <c r="AQ279" s="2" t="str">
        <f t="shared" si="60"/>
        <v>C</v>
      </c>
      <c r="AR279" t="str">
        <f t="shared" si="61"/>
        <v>DRS</v>
      </c>
      <c r="AT279">
        <f t="shared" si="62"/>
        <v>398.70326968003064</v>
      </c>
      <c r="AU279" s="2">
        <v>12.0315</v>
      </c>
      <c r="AV279" t="str">
        <f t="shared" si="63"/>
        <v>C</v>
      </c>
      <c r="AZ279" s="1">
        <v>2452398.70326968</v>
      </c>
      <c r="BA279">
        <v>11.96</v>
      </c>
      <c r="BB279">
        <v>12.067</v>
      </c>
      <c r="BC279">
        <v>11.988999999999999</v>
      </c>
      <c r="BD279">
        <v>12.11</v>
      </c>
      <c r="BE279" s="30">
        <f t="shared" si="56"/>
        <v>12.0315</v>
      </c>
    </row>
    <row r="280" spans="1:57" ht="12.75">
      <c r="A280" t="s">
        <v>587</v>
      </c>
      <c r="B280" t="s">
        <v>59</v>
      </c>
      <c r="C280" t="s">
        <v>588</v>
      </c>
      <c r="D280">
        <v>15</v>
      </c>
      <c r="E280">
        <v>128344.3</v>
      </c>
      <c r="F280">
        <v>156.4</v>
      </c>
      <c r="G280">
        <v>87424.8</v>
      </c>
      <c r="H280">
        <v>0.417</v>
      </c>
      <c r="I280">
        <v>57328.2</v>
      </c>
      <c r="J280">
        <v>0.875</v>
      </c>
      <c r="K280">
        <v>2452398.70373264</v>
      </c>
      <c r="L280" s="2">
        <f t="shared" si="64"/>
        <v>0.703732640016824</v>
      </c>
      <c r="N280" s="2">
        <f t="shared" si="65"/>
        <v>0.417</v>
      </c>
      <c r="O280" s="1">
        <f t="shared" si="66"/>
        <v>2452398.70373264</v>
      </c>
      <c r="P280" s="2">
        <f t="shared" si="67"/>
        <v>0.417</v>
      </c>
      <c r="Q280" s="1">
        <f t="shared" si="68"/>
        <v>398.7037326400168</v>
      </c>
      <c r="R280" s="2">
        <f t="shared" si="69"/>
        <v>0.417</v>
      </c>
      <c r="AI280" s="1">
        <f t="shared" si="57"/>
        <v>2452398.70373264</v>
      </c>
      <c r="AJ280" s="2">
        <v>12.00675</v>
      </c>
      <c r="AN280" t="str">
        <f t="shared" si="58"/>
        <v>GEMPQ</v>
      </c>
      <c r="AO280" t="str">
        <f t="shared" si="59"/>
        <v>020504.20364</v>
      </c>
      <c r="AP280" s="2">
        <v>12.00675</v>
      </c>
      <c r="AQ280" s="2" t="str">
        <f t="shared" si="60"/>
        <v>C</v>
      </c>
      <c r="AR280" t="str">
        <f t="shared" si="61"/>
        <v>DRS</v>
      </c>
      <c r="AT280">
        <f t="shared" si="62"/>
        <v>398.7037326400168</v>
      </c>
      <c r="AU280" s="2">
        <v>12.00675</v>
      </c>
      <c r="AV280" t="str">
        <f t="shared" si="63"/>
        <v>C</v>
      </c>
      <c r="AZ280" s="1">
        <v>2452398.70373264</v>
      </c>
      <c r="BA280">
        <v>11.932</v>
      </c>
      <c r="BB280">
        <v>12.047</v>
      </c>
      <c r="BC280">
        <v>11.972</v>
      </c>
      <c r="BD280">
        <v>12.076</v>
      </c>
      <c r="BE280" s="30">
        <f t="shared" si="56"/>
        <v>12.00675</v>
      </c>
    </row>
    <row r="281" spans="1:57" ht="12.75">
      <c r="A281" t="s">
        <v>589</v>
      </c>
      <c r="B281" t="s">
        <v>59</v>
      </c>
      <c r="C281" t="s">
        <v>590</v>
      </c>
      <c r="D281">
        <v>15</v>
      </c>
      <c r="E281">
        <v>128465.9</v>
      </c>
      <c r="F281">
        <v>157.4</v>
      </c>
      <c r="G281">
        <v>89040.6</v>
      </c>
      <c r="H281">
        <v>0.398</v>
      </c>
      <c r="I281">
        <v>56563.8</v>
      </c>
      <c r="J281">
        <v>0.891</v>
      </c>
      <c r="K281">
        <v>2452398.70420718</v>
      </c>
      <c r="L281" s="2">
        <f t="shared" si="64"/>
        <v>0.7042071800678968</v>
      </c>
      <c r="N281" s="2">
        <f t="shared" si="65"/>
        <v>0.398</v>
      </c>
      <c r="O281" s="1">
        <f t="shared" si="66"/>
        <v>2452398.70420718</v>
      </c>
      <c r="P281" s="2">
        <f t="shared" si="67"/>
        <v>0.398</v>
      </c>
      <c r="Q281" s="1">
        <f t="shared" si="68"/>
        <v>398.7042071800679</v>
      </c>
      <c r="R281" s="2">
        <f t="shared" si="69"/>
        <v>0.398</v>
      </c>
      <c r="AI281" s="1">
        <f t="shared" si="57"/>
        <v>2452398.70420718</v>
      </c>
      <c r="AJ281" s="2">
        <v>11.9855</v>
      </c>
      <c r="AN281" t="str">
        <f t="shared" si="58"/>
        <v>GEMPQ</v>
      </c>
      <c r="AO281" t="str">
        <f t="shared" si="59"/>
        <v>020504.20412</v>
      </c>
      <c r="AP281" s="2">
        <v>11.9855</v>
      </c>
      <c r="AQ281" s="2" t="str">
        <f t="shared" si="60"/>
        <v>C</v>
      </c>
      <c r="AR281" t="str">
        <f t="shared" si="61"/>
        <v>DRS</v>
      </c>
      <c r="AT281">
        <f t="shared" si="62"/>
        <v>398.7042071800679</v>
      </c>
      <c r="AU281" s="2">
        <v>11.9855</v>
      </c>
      <c r="AV281" t="str">
        <f t="shared" si="63"/>
        <v>C</v>
      </c>
      <c r="AZ281" s="1">
        <v>2452398.70420718</v>
      </c>
      <c r="BA281">
        <v>11.917</v>
      </c>
      <c r="BB281">
        <v>12.028</v>
      </c>
      <c r="BC281">
        <v>11.937</v>
      </c>
      <c r="BD281">
        <v>12.06</v>
      </c>
      <c r="BE281" s="30">
        <f t="shared" si="56"/>
        <v>11.9855</v>
      </c>
    </row>
    <row r="282" spans="1:57" ht="12.75">
      <c r="A282" t="s">
        <v>591</v>
      </c>
      <c r="B282" t="s">
        <v>59</v>
      </c>
      <c r="C282" t="s">
        <v>592</v>
      </c>
      <c r="D282">
        <v>15</v>
      </c>
      <c r="E282">
        <v>128903</v>
      </c>
      <c r="F282">
        <v>155.9</v>
      </c>
      <c r="G282">
        <v>88570</v>
      </c>
      <c r="H282">
        <v>0.407</v>
      </c>
      <c r="I282">
        <v>57378.3</v>
      </c>
      <c r="J282">
        <v>0.879</v>
      </c>
      <c r="K282">
        <v>2452398.70471644</v>
      </c>
      <c r="L282" s="2">
        <f t="shared" si="64"/>
        <v>0.7047164398245513</v>
      </c>
      <c r="N282" s="2">
        <f t="shared" si="65"/>
        <v>0.407</v>
      </c>
      <c r="O282" s="1">
        <f t="shared" si="66"/>
        <v>2452398.70471644</v>
      </c>
      <c r="P282" s="2">
        <f t="shared" si="67"/>
        <v>0.407</v>
      </c>
      <c r="Q282" s="1">
        <f t="shared" si="68"/>
        <v>398.70471643982455</v>
      </c>
      <c r="R282" s="2">
        <f t="shared" si="69"/>
        <v>0.407</v>
      </c>
      <c r="AI282" s="1">
        <f t="shared" si="57"/>
        <v>2452398.70471644</v>
      </c>
      <c r="AJ282" s="2">
        <v>11.99525</v>
      </c>
      <c r="AN282" t="str">
        <f t="shared" si="58"/>
        <v>GEMPQ</v>
      </c>
      <c r="AO282" t="str">
        <f t="shared" si="59"/>
        <v>020504.20462</v>
      </c>
      <c r="AP282" s="2">
        <v>11.99525</v>
      </c>
      <c r="AQ282" s="2" t="str">
        <f t="shared" si="60"/>
        <v>C</v>
      </c>
      <c r="AR282" t="str">
        <f t="shared" si="61"/>
        <v>DRS</v>
      </c>
      <c r="AT282">
        <f t="shared" si="62"/>
        <v>398.70471643982455</v>
      </c>
      <c r="AU282" s="2">
        <v>11.99525</v>
      </c>
      <c r="AV282" t="str">
        <f t="shared" si="63"/>
        <v>C</v>
      </c>
      <c r="AZ282" s="1">
        <v>2452398.70471644</v>
      </c>
      <c r="BA282">
        <v>11.915</v>
      </c>
      <c r="BB282">
        <v>12.037</v>
      </c>
      <c r="BC282">
        <v>11.959</v>
      </c>
      <c r="BD282">
        <v>12.07</v>
      </c>
      <c r="BE282" s="30">
        <f t="shared" si="56"/>
        <v>11.99525</v>
      </c>
    </row>
    <row r="283" spans="1:57" ht="12.75">
      <c r="A283" t="s">
        <v>593</v>
      </c>
      <c r="B283" t="s">
        <v>59</v>
      </c>
      <c r="C283" t="s">
        <v>594</v>
      </c>
      <c r="D283">
        <v>15</v>
      </c>
      <c r="E283">
        <v>128230.7</v>
      </c>
      <c r="F283">
        <v>154.9</v>
      </c>
      <c r="G283">
        <v>90663.2</v>
      </c>
      <c r="H283">
        <v>0.376</v>
      </c>
      <c r="I283">
        <v>56897.4</v>
      </c>
      <c r="J283">
        <v>0.882</v>
      </c>
      <c r="K283">
        <v>2452398.70523727</v>
      </c>
      <c r="L283" s="2">
        <f t="shared" si="64"/>
        <v>0.7052372698672116</v>
      </c>
      <c r="N283" s="2">
        <f t="shared" si="65"/>
        <v>0.376</v>
      </c>
      <c r="O283" s="1">
        <f t="shared" si="66"/>
        <v>2452398.70523727</v>
      </c>
      <c r="P283" s="2">
        <f t="shared" si="67"/>
        <v>0.376</v>
      </c>
      <c r="Q283" s="1">
        <f t="shared" si="68"/>
        <v>398.7052372698672</v>
      </c>
      <c r="R283" s="2">
        <f t="shared" si="69"/>
        <v>0.376</v>
      </c>
      <c r="AI283" s="1">
        <f t="shared" si="57"/>
        <v>2452398.70523727</v>
      </c>
      <c r="AJ283" s="2">
        <v>11.969000000000001</v>
      </c>
      <c r="AN283" t="str">
        <f t="shared" si="58"/>
        <v>GEMPQ</v>
      </c>
      <c r="AO283" t="str">
        <f t="shared" si="59"/>
        <v>020504.20515</v>
      </c>
      <c r="AP283" s="2">
        <v>11.969000000000001</v>
      </c>
      <c r="AQ283" s="2" t="str">
        <f t="shared" si="60"/>
        <v>C</v>
      </c>
      <c r="AR283" t="str">
        <f t="shared" si="61"/>
        <v>DRS</v>
      </c>
      <c r="AT283">
        <f t="shared" si="62"/>
        <v>398.7052372698672</v>
      </c>
      <c r="AU283" s="2">
        <v>11.969000000000001</v>
      </c>
      <c r="AV283" t="str">
        <f t="shared" si="63"/>
        <v>C</v>
      </c>
      <c r="AZ283" s="1">
        <v>2452398.70523727</v>
      </c>
      <c r="BA283">
        <v>11.904</v>
      </c>
      <c r="BB283">
        <v>12.006</v>
      </c>
      <c r="BC283">
        <v>11.924</v>
      </c>
      <c r="BD283">
        <v>12.042</v>
      </c>
      <c r="BE283" s="30">
        <f t="shared" si="56"/>
        <v>11.969000000000001</v>
      </c>
    </row>
    <row r="284" spans="1:57" ht="12.75">
      <c r="A284" t="s">
        <v>595</v>
      </c>
      <c r="B284" t="s">
        <v>59</v>
      </c>
      <c r="C284" t="s">
        <v>596</v>
      </c>
      <c r="D284">
        <v>15</v>
      </c>
      <c r="E284">
        <v>127453.7</v>
      </c>
      <c r="F284">
        <v>155</v>
      </c>
      <c r="G284">
        <v>90347.8</v>
      </c>
      <c r="H284">
        <v>0.374</v>
      </c>
      <c r="I284">
        <v>57271.8</v>
      </c>
      <c r="J284">
        <v>0.869</v>
      </c>
      <c r="K284">
        <v>2452398.70571181</v>
      </c>
      <c r="L284" s="2">
        <f t="shared" si="64"/>
        <v>0.7057118099182844</v>
      </c>
      <c r="N284" s="2">
        <f t="shared" si="65"/>
        <v>0.374</v>
      </c>
      <c r="O284" s="1">
        <f t="shared" si="66"/>
        <v>2452398.70571181</v>
      </c>
      <c r="P284" s="2">
        <f t="shared" si="67"/>
        <v>0.374</v>
      </c>
      <c r="Q284" s="1">
        <f t="shared" si="68"/>
        <v>398.7057118099183</v>
      </c>
      <c r="R284" s="2">
        <f t="shared" si="69"/>
        <v>0.374</v>
      </c>
      <c r="AI284" s="1">
        <f t="shared" si="57"/>
        <v>2452398.70571181</v>
      </c>
      <c r="AJ284" s="2">
        <v>11.97375</v>
      </c>
      <c r="AN284" t="str">
        <f t="shared" si="58"/>
        <v>GEMPQ</v>
      </c>
      <c r="AO284" t="str">
        <f t="shared" si="59"/>
        <v>020504.20562</v>
      </c>
      <c r="AP284" s="2">
        <v>11.97375</v>
      </c>
      <c r="AQ284" s="2" t="str">
        <f t="shared" si="60"/>
        <v>C</v>
      </c>
      <c r="AR284" t="str">
        <f t="shared" si="61"/>
        <v>DRS</v>
      </c>
      <c r="AT284">
        <f t="shared" si="62"/>
        <v>398.7057118099183</v>
      </c>
      <c r="AU284" s="2">
        <v>11.97375</v>
      </c>
      <c r="AV284" t="str">
        <f t="shared" si="63"/>
        <v>C</v>
      </c>
      <c r="AZ284" s="1">
        <v>2452398.70571181</v>
      </c>
      <c r="BA284">
        <v>11.911999999999999</v>
      </c>
      <c r="BB284">
        <v>12.004000000000001</v>
      </c>
      <c r="BC284">
        <v>11.935</v>
      </c>
      <c r="BD284">
        <v>12.044</v>
      </c>
      <c r="BE284" s="30">
        <f t="shared" si="56"/>
        <v>11.973749999999999</v>
      </c>
    </row>
    <row r="285" spans="1:57" ht="12.75">
      <c r="A285" t="s">
        <v>597</v>
      </c>
      <c r="B285" t="s">
        <v>59</v>
      </c>
      <c r="C285" t="s">
        <v>598</v>
      </c>
      <c r="D285">
        <v>15</v>
      </c>
      <c r="E285">
        <v>128295</v>
      </c>
      <c r="F285">
        <v>155.5</v>
      </c>
      <c r="G285">
        <v>89393.2</v>
      </c>
      <c r="H285">
        <v>0.392</v>
      </c>
      <c r="I285">
        <v>57161.6</v>
      </c>
      <c r="J285">
        <v>0.878</v>
      </c>
      <c r="K285">
        <v>2452398.70617477</v>
      </c>
      <c r="L285" s="2">
        <f t="shared" si="64"/>
        <v>0.7061747699044645</v>
      </c>
      <c r="N285" s="2">
        <f t="shared" si="65"/>
        <v>0.392</v>
      </c>
      <c r="O285" s="1">
        <f t="shared" si="66"/>
        <v>2452398.70617477</v>
      </c>
      <c r="P285" s="2">
        <f t="shared" si="67"/>
        <v>0.392</v>
      </c>
      <c r="Q285" s="1">
        <f t="shared" si="68"/>
        <v>398.70617476990446</v>
      </c>
      <c r="R285" s="2">
        <f t="shared" si="69"/>
        <v>0.392</v>
      </c>
      <c r="AI285" s="1">
        <f t="shared" si="57"/>
        <v>2452398.70617477</v>
      </c>
      <c r="AJ285" s="2">
        <v>11.98375</v>
      </c>
      <c r="AN285" t="str">
        <f t="shared" si="58"/>
        <v>GEMPQ</v>
      </c>
      <c r="AO285" t="str">
        <f t="shared" si="59"/>
        <v>020504.20608</v>
      </c>
      <c r="AP285" s="2">
        <v>11.98375</v>
      </c>
      <c r="AQ285" s="2" t="str">
        <f t="shared" si="60"/>
        <v>C</v>
      </c>
      <c r="AR285" t="str">
        <f t="shared" si="61"/>
        <v>DRS</v>
      </c>
      <c r="AT285">
        <f t="shared" si="62"/>
        <v>398.70617476990446</v>
      </c>
      <c r="AU285" s="2">
        <v>11.98375</v>
      </c>
      <c r="AV285" t="str">
        <f t="shared" si="63"/>
        <v>C</v>
      </c>
      <c r="AZ285" s="1">
        <v>2452398.70617477</v>
      </c>
      <c r="BA285">
        <v>11.914</v>
      </c>
      <c r="BB285">
        <v>12.022</v>
      </c>
      <c r="BC285">
        <v>11.943999999999999</v>
      </c>
      <c r="BD285">
        <v>12.055</v>
      </c>
      <c r="BE285" s="30">
        <f t="shared" si="56"/>
        <v>11.983749999999999</v>
      </c>
    </row>
    <row r="286" spans="1:57" ht="12.75">
      <c r="A286" t="s">
        <v>599</v>
      </c>
      <c r="B286" t="s">
        <v>59</v>
      </c>
      <c r="C286" t="s">
        <v>600</v>
      </c>
      <c r="D286">
        <v>15</v>
      </c>
      <c r="E286">
        <v>128160.7</v>
      </c>
      <c r="F286">
        <v>155.8</v>
      </c>
      <c r="G286">
        <v>87630.1</v>
      </c>
      <c r="H286">
        <v>0.413</v>
      </c>
      <c r="I286">
        <v>56868</v>
      </c>
      <c r="J286">
        <v>0.882</v>
      </c>
      <c r="K286">
        <v>2452398.70662616</v>
      </c>
      <c r="L286" s="2">
        <f t="shared" si="64"/>
        <v>0.7066261600703001</v>
      </c>
      <c r="N286" s="2">
        <f t="shared" si="65"/>
        <v>0.413</v>
      </c>
      <c r="O286" s="1">
        <f t="shared" si="66"/>
        <v>2452398.70662616</v>
      </c>
      <c r="P286" s="2">
        <f t="shared" si="67"/>
        <v>0.413</v>
      </c>
      <c r="Q286" s="1">
        <f t="shared" si="68"/>
        <v>398.7066261600703</v>
      </c>
      <c r="R286" s="2">
        <f t="shared" si="69"/>
        <v>0.413</v>
      </c>
      <c r="AI286" s="1">
        <f t="shared" si="57"/>
        <v>2452398.70662616</v>
      </c>
      <c r="AJ286" s="2">
        <v>12.00525</v>
      </c>
      <c r="AN286" t="str">
        <f t="shared" si="58"/>
        <v>GEMPQ</v>
      </c>
      <c r="AO286" t="str">
        <f t="shared" si="59"/>
        <v>020504.20653</v>
      </c>
      <c r="AP286" s="2">
        <v>12.00525</v>
      </c>
      <c r="AQ286" s="2" t="str">
        <f t="shared" si="60"/>
        <v>C</v>
      </c>
      <c r="AR286" t="str">
        <f t="shared" si="61"/>
        <v>DRS</v>
      </c>
      <c r="AT286">
        <f t="shared" si="62"/>
        <v>398.7066261600703</v>
      </c>
      <c r="AU286" s="2">
        <v>12.00525</v>
      </c>
      <c r="AV286" t="str">
        <f t="shared" si="63"/>
        <v>C</v>
      </c>
      <c r="AZ286" s="1">
        <v>2452398.70662616</v>
      </c>
      <c r="BA286">
        <v>11.939</v>
      </c>
      <c r="BB286">
        <v>12.043000000000001</v>
      </c>
      <c r="BC286">
        <v>11.961</v>
      </c>
      <c r="BD286">
        <v>12.078000000000001</v>
      </c>
      <c r="BE286" s="30">
        <f t="shared" si="56"/>
        <v>12.00525</v>
      </c>
    </row>
    <row r="287" spans="1:57" ht="12.75">
      <c r="A287" t="s">
        <v>601</v>
      </c>
      <c r="B287" t="s">
        <v>59</v>
      </c>
      <c r="C287" t="s">
        <v>602</v>
      </c>
      <c r="D287">
        <v>15</v>
      </c>
      <c r="E287">
        <v>128708.5</v>
      </c>
      <c r="F287">
        <v>155.5</v>
      </c>
      <c r="G287">
        <v>88241.8</v>
      </c>
      <c r="H287">
        <v>0.41</v>
      </c>
      <c r="I287">
        <v>57356.1</v>
      </c>
      <c r="J287">
        <v>0.878</v>
      </c>
      <c r="K287">
        <v>2452398.70707755</v>
      </c>
      <c r="L287" s="2">
        <f t="shared" si="64"/>
        <v>0.7070775497704744</v>
      </c>
      <c r="N287" s="2">
        <f t="shared" si="65"/>
        <v>0.41</v>
      </c>
      <c r="O287" s="1">
        <f t="shared" si="66"/>
        <v>2452398.70707755</v>
      </c>
      <c r="P287" s="2">
        <f t="shared" si="67"/>
        <v>0.41</v>
      </c>
      <c r="Q287" s="1">
        <f t="shared" si="68"/>
        <v>398.7070775497705</v>
      </c>
      <c r="R287" s="2">
        <f t="shared" si="69"/>
        <v>0.41</v>
      </c>
      <c r="AI287" s="1">
        <f t="shared" si="57"/>
        <v>2452398.70707755</v>
      </c>
      <c r="AJ287" s="2">
        <v>12.002</v>
      </c>
      <c r="AN287" t="str">
        <f t="shared" si="58"/>
        <v>GEMPQ</v>
      </c>
      <c r="AO287" t="str">
        <f t="shared" si="59"/>
        <v>020504.20699</v>
      </c>
      <c r="AP287" s="2">
        <v>12.002</v>
      </c>
      <c r="AQ287" s="2" t="str">
        <f t="shared" si="60"/>
        <v>C</v>
      </c>
      <c r="AR287" t="str">
        <f t="shared" si="61"/>
        <v>DRS</v>
      </c>
      <c r="AT287">
        <f t="shared" si="62"/>
        <v>398.7070775497705</v>
      </c>
      <c r="AU287" s="2">
        <v>12.002</v>
      </c>
      <c r="AV287" t="str">
        <f t="shared" si="63"/>
        <v>C</v>
      </c>
      <c r="AZ287" s="1">
        <v>2452398.70707755</v>
      </c>
      <c r="BA287">
        <v>11.942</v>
      </c>
      <c r="BB287">
        <v>12.04</v>
      </c>
      <c r="BC287">
        <v>11.962</v>
      </c>
      <c r="BD287">
        <v>12.064</v>
      </c>
      <c r="BE287" s="30">
        <f t="shared" si="56"/>
        <v>12.002</v>
      </c>
    </row>
    <row r="288" spans="1:57" ht="12.75">
      <c r="A288" t="s">
        <v>603</v>
      </c>
      <c r="B288" t="s">
        <v>59</v>
      </c>
      <c r="C288" t="s">
        <v>604</v>
      </c>
      <c r="D288">
        <v>15</v>
      </c>
      <c r="E288">
        <v>127845.8</v>
      </c>
      <c r="F288">
        <v>154.5</v>
      </c>
      <c r="G288">
        <v>85460.1</v>
      </c>
      <c r="H288">
        <v>0.437</v>
      </c>
      <c r="I288">
        <v>56729.7</v>
      </c>
      <c r="J288">
        <v>0.882</v>
      </c>
      <c r="K288">
        <v>2452398.70755208</v>
      </c>
      <c r="L288" s="2">
        <f t="shared" si="64"/>
        <v>0.7075520800426602</v>
      </c>
      <c r="N288" s="2">
        <f t="shared" si="65"/>
        <v>0.437</v>
      </c>
      <c r="O288" s="1">
        <f t="shared" si="66"/>
        <v>2452398.70755208</v>
      </c>
      <c r="P288" s="2">
        <f t="shared" si="67"/>
        <v>0.437</v>
      </c>
      <c r="Q288" s="1">
        <f t="shared" si="68"/>
        <v>398.70755208004266</v>
      </c>
      <c r="R288" s="2">
        <f t="shared" si="69"/>
        <v>0.437</v>
      </c>
      <c r="AI288" s="1">
        <f t="shared" si="57"/>
        <v>2452398.70755208</v>
      </c>
      <c r="AJ288" s="2">
        <v>12.031500000000001</v>
      </c>
      <c r="AN288" t="str">
        <f t="shared" si="58"/>
        <v>GEMPQ</v>
      </c>
      <c r="AO288" t="str">
        <f t="shared" si="59"/>
        <v>020504.20746</v>
      </c>
      <c r="AP288" s="2">
        <v>12.031500000000001</v>
      </c>
      <c r="AQ288" s="2" t="str">
        <f t="shared" si="60"/>
        <v>C</v>
      </c>
      <c r="AR288" t="str">
        <f t="shared" si="61"/>
        <v>DRS</v>
      </c>
      <c r="AT288">
        <f t="shared" si="62"/>
        <v>398.70755208004266</v>
      </c>
      <c r="AU288" s="2">
        <v>12.031500000000001</v>
      </c>
      <c r="AV288" t="str">
        <f t="shared" si="63"/>
        <v>C</v>
      </c>
      <c r="AZ288" s="1">
        <v>2452398.70755208</v>
      </c>
      <c r="BA288">
        <v>11.966</v>
      </c>
      <c r="BB288">
        <v>12.067</v>
      </c>
      <c r="BC288">
        <v>11.985</v>
      </c>
      <c r="BD288">
        <v>12.108</v>
      </c>
      <c r="BE288" s="30">
        <f t="shared" si="56"/>
        <v>12.031500000000001</v>
      </c>
    </row>
    <row r="289" spans="1:57" ht="12.75">
      <c r="A289" t="s">
        <v>605</v>
      </c>
      <c r="B289" t="s">
        <v>59</v>
      </c>
      <c r="C289" t="s">
        <v>606</v>
      </c>
      <c r="D289">
        <v>15</v>
      </c>
      <c r="E289">
        <v>128087.4</v>
      </c>
      <c r="F289">
        <v>155.9</v>
      </c>
      <c r="G289">
        <v>85449.8</v>
      </c>
      <c r="H289">
        <v>0.439</v>
      </c>
      <c r="I289">
        <v>57552.4</v>
      </c>
      <c r="J289">
        <v>0.869</v>
      </c>
      <c r="K289">
        <v>2452398.70800347</v>
      </c>
      <c r="L289" s="2">
        <f t="shared" si="64"/>
        <v>0.7080034702084959</v>
      </c>
      <c r="N289" s="2">
        <f t="shared" si="65"/>
        <v>0.439</v>
      </c>
      <c r="O289" s="1">
        <f t="shared" si="66"/>
        <v>2452398.70800347</v>
      </c>
      <c r="P289" s="2">
        <f t="shared" si="67"/>
        <v>0.439</v>
      </c>
      <c r="Q289" s="1">
        <f t="shared" si="68"/>
        <v>398.7080034702085</v>
      </c>
      <c r="R289" s="2">
        <f t="shared" si="69"/>
        <v>0.439</v>
      </c>
      <c r="AI289" s="1">
        <f t="shared" si="57"/>
        <v>2452398.70800347</v>
      </c>
      <c r="AJ289" s="2">
        <v>12.0335</v>
      </c>
      <c r="AN289" t="str">
        <f t="shared" si="58"/>
        <v>GEMPQ</v>
      </c>
      <c r="AO289" t="str">
        <f t="shared" si="59"/>
        <v>020504.20791</v>
      </c>
      <c r="AP289" s="2">
        <v>12.0335</v>
      </c>
      <c r="AQ289" s="2" t="str">
        <f t="shared" si="60"/>
        <v>C</v>
      </c>
      <c r="AR289" t="str">
        <f t="shared" si="61"/>
        <v>DRS</v>
      </c>
      <c r="AT289">
        <f t="shared" si="62"/>
        <v>398.7080034702085</v>
      </c>
      <c r="AU289" s="2">
        <v>12.0335</v>
      </c>
      <c r="AV289" t="str">
        <f t="shared" si="63"/>
        <v>C</v>
      </c>
      <c r="AZ289" s="1">
        <v>2452398.70800347</v>
      </c>
      <c r="BA289">
        <v>11.958</v>
      </c>
      <c r="BB289">
        <v>12.069</v>
      </c>
      <c r="BC289">
        <v>12.001</v>
      </c>
      <c r="BD289">
        <v>12.106</v>
      </c>
      <c r="BE289" s="30">
        <f t="shared" si="56"/>
        <v>12.0335</v>
      </c>
    </row>
    <row r="290" spans="1:57" ht="12.75">
      <c r="A290" t="s">
        <v>607</v>
      </c>
      <c r="B290" t="s">
        <v>59</v>
      </c>
      <c r="C290" t="s">
        <v>608</v>
      </c>
      <c r="D290">
        <v>15</v>
      </c>
      <c r="E290">
        <v>128633.7</v>
      </c>
      <c r="F290">
        <v>155</v>
      </c>
      <c r="G290">
        <v>89073</v>
      </c>
      <c r="H290">
        <v>0.399</v>
      </c>
      <c r="I290">
        <v>57007.4</v>
      </c>
      <c r="J290">
        <v>0.884</v>
      </c>
      <c r="K290">
        <v>2452398.70847801</v>
      </c>
      <c r="L290" s="2">
        <f t="shared" si="64"/>
        <v>0.7084780097939074</v>
      </c>
      <c r="N290" s="2">
        <f t="shared" si="65"/>
        <v>0.399</v>
      </c>
      <c r="O290" s="1">
        <f t="shared" si="66"/>
        <v>2452398.70847801</v>
      </c>
      <c r="P290" s="2">
        <f t="shared" si="67"/>
        <v>0.399</v>
      </c>
      <c r="Q290" s="1">
        <f t="shared" si="68"/>
        <v>398.7084780097939</v>
      </c>
      <c r="R290" s="2">
        <f t="shared" si="69"/>
        <v>0.399</v>
      </c>
      <c r="AI290" s="1">
        <f t="shared" si="57"/>
        <v>2452398.70847801</v>
      </c>
      <c r="AJ290" s="2">
        <v>11.9865</v>
      </c>
      <c r="AN290" t="str">
        <f t="shared" si="58"/>
        <v>GEMPQ</v>
      </c>
      <c r="AO290" t="str">
        <f t="shared" si="59"/>
        <v>020504.20839</v>
      </c>
      <c r="AP290" s="2">
        <v>11.9865</v>
      </c>
      <c r="AQ290" s="2" t="str">
        <f t="shared" si="60"/>
        <v>C</v>
      </c>
      <c r="AR290" t="str">
        <f t="shared" si="61"/>
        <v>DRS</v>
      </c>
      <c r="AT290">
        <f t="shared" si="62"/>
        <v>398.7084780097939</v>
      </c>
      <c r="AU290" s="2">
        <v>11.9865</v>
      </c>
      <c r="AV290" t="str">
        <f t="shared" si="63"/>
        <v>C</v>
      </c>
      <c r="AZ290" s="1">
        <v>2452398.70847801</v>
      </c>
      <c r="BA290">
        <v>11.908</v>
      </c>
      <c r="BB290">
        <v>12.029</v>
      </c>
      <c r="BC290">
        <v>11.946</v>
      </c>
      <c r="BD290">
        <v>12.063</v>
      </c>
      <c r="BE290" s="30">
        <f t="shared" si="56"/>
        <v>11.9865</v>
      </c>
    </row>
    <row r="291" spans="1:57" ht="12.75">
      <c r="A291" t="s">
        <v>609</v>
      </c>
      <c r="B291" t="s">
        <v>59</v>
      </c>
      <c r="C291" t="s">
        <v>610</v>
      </c>
      <c r="D291">
        <v>15</v>
      </c>
      <c r="E291">
        <v>128535.7</v>
      </c>
      <c r="F291">
        <v>155.3</v>
      </c>
      <c r="G291">
        <v>91695.3</v>
      </c>
      <c r="H291">
        <v>0.367</v>
      </c>
      <c r="I291">
        <v>56642.9</v>
      </c>
      <c r="J291">
        <v>0.89</v>
      </c>
      <c r="K291">
        <v>2452398.70897569</v>
      </c>
      <c r="L291" s="2">
        <f t="shared" si="64"/>
        <v>0.7089756899513304</v>
      </c>
      <c r="N291" s="2">
        <f t="shared" si="65"/>
        <v>0.367</v>
      </c>
      <c r="O291" s="1">
        <f t="shared" si="66"/>
        <v>2452398.70897569</v>
      </c>
      <c r="P291" s="2">
        <f t="shared" si="67"/>
        <v>0.367</v>
      </c>
      <c r="Q291" s="1">
        <f t="shared" si="68"/>
        <v>398.70897568995133</v>
      </c>
      <c r="R291" s="2">
        <f t="shared" si="69"/>
        <v>0.367</v>
      </c>
      <c r="AI291" s="1">
        <f t="shared" si="57"/>
        <v>2452398.70897569</v>
      </c>
      <c r="AJ291" s="2">
        <v>11.9545</v>
      </c>
      <c r="AN291" t="str">
        <f t="shared" si="58"/>
        <v>GEMPQ</v>
      </c>
      <c r="AO291" t="str">
        <f t="shared" si="59"/>
        <v>020504.20888</v>
      </c>
      <c r="AP291" s="2">
        <v>11.9545</v>
      </c>
      <c r="AQ291" s="2" t="str">
        <f t="shared" si="60"/>
        <v>C</v>
      </c>
      <c r="AR291" t="str">
        <f t="shared" si="61"/>
        <v>DRS</v>
      </c>
      <c r="AT291">
        <f t="shared" si="62"/>
        <v>398.70897568995133</v>
      </c>
      <c r="AU291" s="2">
        <v>11.9545</v>
      </c>
      <c r="AV291" t="str">
        <f t="shared" si="63"/>
        <v>C</v>
      </c>
      <c r="AZ291" s="1">
        <v>2452398.70897569</v>
      </c>
      <c r="BA291">
        <v>11.885</v>
      </c>
      <c r="BB291">
        <v>11.997</v>
      </c>
      <c r="BC291">
        <v>11.907</v>
      </c>
      <c r="BD291">
        <v>12.029</v>
      </c>
      <c r="BE291" s="30">
        <f t="shared" si="56"/>
        <v>11.9545</v>
      </c>
    </row>
    <row r="292" spans="1:57" ht="12.75">
      <c r="A292" t="s">
        <v>611</v>
      </c>
      <c r="B292" t="s">
        <v>59</v>
      </c>
      <c r="C292" t="s">
        <v>612</v>
      </c>
      <c r="D292">
        <v>15</v>
      </c>
      <c r="E292">
        <v>128062.4</v>
      </c>
      <c r="F292">
        <v>164.2</v>
      </c>
      <c r="G292">
        <v>93386.6</v>
      </c>
      <c r="H292">
        <v>0.343</v>
      </c>
      <c r="I292">
        <v>56851.4</v>
      </c>
      <c r="J292">
        <v>0.882</v>
      </c>
      <c r="K292">
        <v>2452398.70945023</v>
      </c>
      <c r="L292" s="2">
        <f t="shared" si="64"/>
        <v>0.7094502300024033</v>
      </c>
      <c r="N292" s="2">
        <f t="shared" si="65"/>
        <v>0.343</v>
      </c>
      <c r="O292" s="1">
        <f t="shared" si="66"/>
        <v>2452398.70945023</v>
      </c>
      <c r="P292" s="2">
        <f t="shared" si="67"/>
        <v>0.343</v>
      </c>
      <c r="Q292" s="1">
        <f t="shared" si="68"/>
        <v>398.7094502300024</v>
      </c>
      <c r="R292" s="2">
        <f t="shared" si="69"/>
        <v>0.343</v>
      </c>
      <c r="AI292" s="1">
        <f t="shared" si="57"/>
        <v>2452398.70945023</v>
      </c>
      <c r="AJ292" s="2">
        <v>11.933499999999999</v>
      </c>
      <c r="AN292" t="str">
        <f t="shared" si="58"/>
        <v>GEMPQ</v>
      </c>
      <c r="AO292" t="str">
        <f t="shared" si="59"/>
        <v>020504.20936</v>
      </c>
      <c r="AP292" s="2">
        <v>11.933499999999999</v>
      </c>
      <c r="AQ292" s="2" t="str">
        <f t="shared" si="60"/>
        <v>C</v>
      </c>
      <c r="AR292" t="str">
        <f t="shared" si="61"/>
        <v>DRS</v>
      </c>
      <c r="AT292">
        <f t="shared" si="62"/>
        <v>398.7094502300024</v>
      </c>
      <c r="AU292" s="2">
        <v>11.933499999999999</v>
      </c>
      <c r="AV292" t="str">
        <f t="shared" si="63"/>
        <v>C</v>
      </c>
      <c r="AZ292" s="1">
        <v>2452398.70945023</v>
      </c>
      <c r="BA292">
        <v>11.869</v>
      </c>
      <c r="BB292">
        <v>11.973</v>
      </c>
      <c r="BC292">
        <v>11.891</v>
      </c>
      <c r="BD292">
        <v>12.001000000000001</v>
      </c>
      <c r="BE292" s="30">
        <f t="shared" si="56"/>
        <v>11.933499999999999</v>
      </c>
    </row>
    <row r="293" spans="7:54" ht="12.75">
      <c r="G293"/>
      <c r="H293"/>
      <c r="I293"/>
      <c r="J293"/>
      <c r="K293"/>
      <c r="L293" s="2">
        <f t="shared" si="64"/>
        <v>0</v>
      </c>
      <c r="N293" s="2">
        <f t="shared" si="65"/>
        <v>0</v>
      </c>
      <c r="O293" s="1">
        <f t="shared" si="66"/>
        <v>0</v>
      </c>
      <c r="P293" s="2">
        <f t="shared" si="67"/>
        <v>0</v>
      </c>
      <c r="Q293" s="1">
        <f t="shared" si="68"/>
        <v>0</v>
      </c>
      <c r="R293" s="2">
        <f t="shared" si="69"/>
        <v>0</v>
      </c>
      <c r="AI293" s="1">
        <f t="shared" si="57"/>
        <v>0</v>
      </c>
      <c r="AJ293" s="2">
        <f aca="true" t="shared" si="70" ref="AJ274:AJ314">+N293+$AO$8</f>
        <v>11.69</v>
      </c>
      <c r="AN293" t="str">
        <f t="shared" si="58"/>
        <v>GEMPQ</v>
      </c>
      <c r="AO293" t="e">
        <f t="shared" si="59"/>
        <v>#VALUE!</v>
      </c>
      <c r="AP293" s="2">
        <f aca="true" t="shared" si="71" ref="AP274:AP314">+$AO$8+N293</f>
        <v>11.69</v>
      </c>
      <c r="AQ293" s="2" t="str">
        <f t="shared" si="60"/>
        <v>C</v>
      </c>
      <c r="AR293" t="str">
        <f t="shared" si="61"/>
        <v>DRS</v>
      </c>
      <c r="AT293">
        <f t="shared" si="62"/>
        <v>0</v>
      </c>
      <c r="AU293" s="2">
        <f aca="true" t="shared" si="72" ref="AU274:AU314">+AJ293</f>
        <v>11.69</v>
      </c>
      <c r="AV293" t="str">
        <f t="shared" si="63"/>
        <v>C</v>
      </c>
      <c r="BB293">
        <v>12.43</v>
      </c>
    </row>
    <row r="294" spans="7:54" ht="12.75">
      <c r="G294"/>
      <c r="H294"/>
      <c r="I294"/>
      <c r="J294"/>
      <c r="K294"/>
      <c r="L294" s="2">
        <f t="shared" si="64"/>
        <v>0</v>
      </c>
      <c r="N294" s="2">
        <f t="shared" si="65"/>
        <v>0</v>
      </c>
      <c r="O294" s="1">
        <f t="shared" si="66"/>
        <v>0</v>
      </c>
      <c r="P294" s="2">
        <f t="shared" si="67"/>
        <v>0</v>
      </c>
      <c r="Q294" s="1">
        <f t="shared" si="68"/>
        <v>0</v>
      </c>
      <c r="R294" s="2">
        <f t="shared" si="69"/>
        <v>0</v>
      </c>
      <c r="AI294" s="1">
        <f t="shared" si="57"/>
        <v>0</v>
      </c>
      <c r="AJ294" s="2">
        <f t="shared" si="70"/>
        <v>11.69</v>
      </c>
      <c r="AN294" t="str">
        <f t="shared" si="58"/>
        <v>GEMPQ</v>
      </c>
      <c r="AO294" t="e">
        <f t="shared" si="59"/>
        <v>#VALUE!</v>
      </c>
      <c r="AP294" s="2">
        <f t="shared" si="71"/>
        <v>11.69</v>
      </c>
      <c r="AQ294" s="2" t="str">
        <f t="shared" si="60"/>
        <v>C</v>
      </c>
      <c r="AR294" t="str">
        <f t="shared" si="61"/>
        <v>DRS</v>
      </c>
      <c r="AT294">
        <f t="shared" si="62"/>
        <v>0</v>
      </c>
      <c r="AU294" s="2">
        <f t="shared" si="72"/>
        <v>11.69</v>
      </c>
      <c r="AV294" t="str">
        <f t="shared" si="63"/>
        <v>C</v>
      </c>
      <c r="BB294">
        <v>12.43</v>
      </c>
    </row>
    <row r="295" spans="7:54" ht="12.75">
      <c r="G295"/>
      <c r="H295"/>
      <c r="I295"/>
      <c r="J295"/>
      <c r="K295"/>
      <c r="L295" s="2">
        <f t="shared" si="64"/>
        <v>0</v>
      </c>
      <c r="N295" s="2">
        <f t="shared" si="65"/>
        <v>0</v>
      </c>
      <c r="O295" s="1">
        <f t="shared" si="66"/>
        <v>0</v>
      </c>
      <c r="P295" s="2">
        <f t="shared" si="67"/>
        <v>0</v>
      </c>
      <c r="Q295" s="1">
        <f t="shared" si="68"/>
        <v>0</v>
      </c>
      <c r="R295" s="2">
        <f t="shared" si="69"/>
        <v>0</v>
      </c>
      <c r="AI295" s="1">
        <f t="shared" si="57"/>
        <v>0</v>
      </c>
      <c r="AJ295" s="2">
        <f t="shared" si="70"/>
        <v>11.69</v>
      </c>
      <c r="AN295" t="str">
        <f t="shared" si="58"/>
        <v>GEMPQ</v>
      </c>
      <c r="AO295" t="e">
        <f t="shared" si="59"/>
        <v>#VALUE!</v>
      </c>
      <c r="AP295" s="2">
        <f t="shared" si="71"/>
        <v>11.69</v>
      </c>
      <c r="AQ295" s="2" t="str">
        <f t="shared" si="60"/>
        <v>C</v>
      </c>
      <c r="AR295" t="str">
        <f t="shared" si="61"/>
        <v>DRS</v>
      </c>
      <c r="AT295">
        <f t="shared" si="62"/>
        <v>0</v>
      </c>
      <c r="AU295" s="2">
        <f t="shared" si="72"/>
        <v>11.69</v>
      </c>
      <c r="AV295" t="str">
        <f t="shared" si="63"/>
        <v>C</v>
      </c>
      <c r="BB295">
        <v>12.43</v>
      </c>
    </row>
    <row r="296" spans="7:54" ht="12.75">
      <c r="G296"/>
      <c r="H296"/>
      <c r="I296"/>
      <c r="J296"/>
      <c r="K296"/>
      <c r="L296" s="2">
        <f t="shared" si="64"/>
        <v>0</v>
      </c>
      <c r="N296" s="2">
        <f t="shared" si="65"/>
        <v>0</v>
      </c>
      <c r="O296" s="1">
        <f t="shared" si="66"/>
        <v>0</v>
      </c>
      <c r="P296" s="2">
        <f t="shared" si="67"/>
        <v>0</v>
      </c>
      <c r="Q296" s="1">
        <f t="shared" si="68"/>
        <v>0</v>
      </c>
      <c r="R296" s="2">
        <f t="shared" si="69"/>
        <v>0</v>
      </c>
      <c r="AI296" s="1">
        <f t="shared" si="57"/>
        <v>0</v>
      </c>
      <c r="AJ296" s="2">
        <f t="shared" si="70"/>
        <v>11.69</v>
      </c>
      <c r="AN296" t="str">
        <f t="shared" si="58"/>
        <v>GEMPQ</v>
      </c>
      <c r="AO296" t="e">
        <f t="shared" si="59"/>
        <v>#VALUE!</v>
      </c>
      <c r="AP296" s="2">
        <f t="shared" si="71"/>
        <v>11.69</v>
      </c>
      <c r="AQ296" s="2" t="str">
        <f t="shared" si="60"/>
        <v>C</v>
      </c>
      <c r="AR296" t="str">
        <f t="shared" si="61"/>
        <v>DRS</v>
      </c>
      <c r="AT296">
        <f t="shared" si="62"/>
        <v>0</v>
      </c>
      <c r="AU296" s="2">
        <f t="shared" si="72"/>
        <v>11.69</v>
      </c>
      <c r="AV296" t="str">
        <f t="shared" si="63"/>
        <v>C</v>
      </c>
      <c r="BB296">
        <v>12.43</v>
      </c>
    </row>
    <row r="297" spans="7:54" ht="12.75">
      <c r="G297"/>
      <c r="H297"/>
      <c r="I297"/>
      <c r="J297"/>
      <c r="K297"/>
      <c r="L297" s="2">
        <f t="shared" si="64"/>
        <v>0</v>
      </c>
      <c r="N297" s="2">
        <f t="shared" si="65"/>
        <v>0</v>
      </c>
      <c r="O297" s="1">
        <f t="shared" si="66"/>
        <v>0</v>
      </c>
      <c r="P297" s="2">
        <f t="shared" si="67"/>
        <v>0</v>
      </c>
      <c r="Q297" s="1">
        <f t="shared" si="68"/>
        <v>0</v>
      </c>
      <c r="R297" s="2">
        <f t="shared" si="69"/>
        <v>0</v>
      </c>
      <c r="AI297" s="1">
        <f t="shared" si="57"/>
        <v>0</v>
      </c>
      <c r="AJ297" s="2">
        <f t="shared" si="70"/>
        <v>11.69</v>
      </c>
      <c r="AN297" t="str">
        <f t="shared" si="58"/>
        <v>GEMPQ</v>
      </c>
      <c r="AO297" t="e">
        <f t="shared" si="59"/>
        <v>#VALUE!</v>
      </c>
      <c r="AP297" s="2">
        <f t="shared" si="71"/>
        <v>11.69</v>
      </c>
      <c r="AQ297" s="2" t="str">
        <f t="shared" si="60"/>
        <v>C</v>
      </c>
      <c r="AR297" t="str">
        <f t="shared" si="61"/>
        <v>DRS</v>
      </c>
      <c r="AT297">
        <f t="shared" si="62"/>
        <v>0</v>
      </c>
      <c r="AU297" s="2">
        <f t="shared" si="72"/>
        <v>11.69</v>
      </c>
      <c r="AV297" t="str">
        <f t="shared" si="63"/>
        <v>C</v>
      </c>
      <c r="BB297">
        <v>12.43</v>
      </c>
    </row>
    <row r="298" spans="7:54" ht="12.75">
      <c r="G298"/>
      <c r="H298"/>
      <c r="I298"/>
      <c r="J298"/>
      <c r="K298"/>
      <c r="L298" s="2">
        <f t="shared" si="64"/>
        <v>0</v>
      </c>
      <c r="N298" s="2">
        <f t="shared" si="65"/>
        <v>0</v>
      </c>
      <c r="O298" s="1">
        <f t="shared" si="66"/>
        <v>0</v>
      </c>
      <c r="P298" s="2">
        <f t="shared" si="67"/>
        <v>0</v>
      </c>
      <c r="Q298" s="1">
        <f t="shared" si="68"/>
        <v>0</v>
      </c>
      <c r="R298" s="2">
        <f t="shared" si="69"/>
        <v>0</v>
      </c>
      <c r="AI298" s="1">
        <f t="shared" si="57"/>
        <v>0</v>
      </c>
      <c r="AJ298" s="2">
        <f t="shared" si="70"/>
        <v>11.69</v>
      </c>
      <c r="AN298" t="str">
        <f t="shared" si="58"/>
        <v>GEMPQ</v>
      </c>
      <c r="AO298" t="e">
        <f t="shared" si="59"/>
        <v>#VALUE!</v>
      </c>
      <c r="AP298" s="2">
        <f t="shared" si="71"/>
        <v>11.69</v>
      </c>
      <c r="AQ298" s="2" t="str">
        <f t="shared" si="60"/>
        <v>C</v>
      </c>
      <c r="AR298" t="str">
        <f t="shared" si="61"/>
        <v>DRS</v>
      </c>
      <c r="AT298">
        <f t="shared" si="62"/>
        <v>0</v>
      </c>
      <c r="AU298" s="2">
        <f t="shared" si="72"/>
        <v>11.69</v>
      </c>
      <c r="AV298" t="str">
        <f t="shared" si="63"/>
        <v>C</v>
      </c>
      <c r="BB298">
        <v>12.43</v>
      </c>
    </row>
    <row r="299" spans="7:54" ht="12.75">
      <c r="G299"/>
      <c r="H299"/>
      <c r="I299"/>
      <c r="J299"/>
      <c r="K299"/>
      <c r="L299" s="2">
        <f t="shared" si="64"/>
        <v>0</v>
      </c>
      <c r="N299" s="2">
        <f t="shared" si="65"/>
        <v>0</v>
      </c>
      <c r="O299" s="1">
        <f t="shared" si="66"/>
        <v>0</v>
      </c>
      <c r="P299" s="2">
        <f t="shared" si="67"/>
        <v>0</v>
      </c>
      <c r="Q299" s="1">
        <f t="shared" si="68"/>
        <v>0</v>
      </c>
      <c r="R299" s="2">
        <f t="shared" si="69"/>
        <v>0</v>
      </c>
      <c r="AI299" s="1">
        <f t="shared" si="57"/>
        <v>0</v>
      </c>
      <c r="AJ299" s="2">
        <f t="shared" si="70"/>
        <v>11.69</v>
      </c>
      <c r="AN299" t="str">
        <f t="shared" si="58"/>
        <v>GEMPQ</v>
      </c>
      <c r="AO299" t="e">
        <f t="shared" si="59"/>
        <v>#VALUE!</v>
      </c>
      <c r="AP299" s="2">
        <f t="shared" si="71"/>
        <v>11.69</v>
      </c>
      <c r="AQ299" s="2" t="str">
        <f t="shared" si="60"/>
        <v>C</v>
      </c>
      <c r="AR299" t="str">
        <f t="shared" si="61"/>
        <v>DRS</v>
      </c>
      <c r="AT299">
        <f t="shared" si="62"/>
        <v>0</v>
      </c>
      <c r="AU299" s="2">
        <f t="shared" si="72"/>
        <v>11.69</v>
      </c>
      <c r="AV299" t="str">
        <f t="shared" si="63"/>
        <v>C</v>
      </c>
      <c r="BB299">
        <v>12.43</v>
      </c>
    </row>
    <row r="300" spans="7:54" ht="12.75">
      <c r="G300"/>
      <c r="H300"/>
      <c r="I300"/>
      <c r="J300"/>
      <c r="K300"/>
      <c r="L300" s="2">
        <f t="shared" si="64"/>
        <v>0</v>
      </c>
      <c r="N300" s="2">
        <f t="shared" si="65"/>
        <v>0</v>
      </c>
      <c r="O300" s="1">
        <f t="shared" si="66"/>
        <v>0</v>
      </c>
      <c r="P300" s="2">
        <f t="shared" si="67"/>
        <v>0</v>
      </c>
      <c r="Q300" s="1">
        <f t="shared" si="68"/>
        <v>0</v>
      </c>
      <c r="R300" s="2">
        <f t="shared" si="69"/>
        <v>0</v>
      </c>
      <c r="AI300" s="1">
        <f t="shared" si="57"/>
        <v>0</v>
      </c>
      <c r="AJ300" s="2">
        <f t="shared" si="70"/>
        <v>11.69</v>
      </c>
      <c r="AN300" t="str">
        <f t="shared" si="58"/>
        <v>GEMPQ</v>
      </c>
      <c r="AO300" t="e">
        <f t="shared" si="59"/>
        <v>#VALUE!</v>
      </c>
      <c r="AP300" s="2">
        <f t="shared" si="71"/>
        <v>11.69</v>
      </c>
      <c r="AQ300" s="2" t="str">
        <f t="shared" si="60"/>
        <v>C</v>
      </c>
      <c r="AR300" t="str">
        <f t="shared" si="61"/>
        <v>DRS</v>
      </c>
      <c r="AT300">
        <f t="shared" si="62"/>
        <v>0</v>
      </c>
      <c r="AU300" s="2">
        <f t="shared" si="72"/>
        <v>11.69</v>
      </c>
      <c r="AV300" t="str">
        <f t="shared" si="63"/>
        <v>C</v>
      </c>
      <c r="BB300">
        <v>12.43</v>
      </c>
    </row>
    <row r="301" spans="7:54" ht="12.75">
      <c r="G301"/>
      <c r="H301"/>
      <c r="I301"/>
      <c r="J301"/>
      <c r="K301"/>
      <c r="L301" s="2">
        <f t="shared" si="64"/>
        <v>0</v>
      </c>
      <c r="N301" s="2">
        <f t="shared" si="65"/>
        <v>0</v>
      </c>
      <c r="O301" s="1">
        <f t="shared" si="66"/>
        <v>0</v>
      </c>
      <c r="P301" s="2">
        <f t="shared" si="67"/>
        <v>0</v>
      </c>
      <c r="Q301" s="1">
        <f t="shared" si="68"/>
        <v>0</v>
      </c>
      <c r="R301" s="2">
        <f t="shared" si="69"/>
        <v>0</v>
      </c>
      <c r="AI301" s="1">
        <f t="shared" si="57"/>
        <v>0</v>
      </c>
      <c r="AJ301" s="2">
        <f t="shared" si="70"/>
        <v>11.69</v>
      </c>
      <c r="AN301" t="str">
        <f t="shared" si="58"/>
        <v>GEMPQ</v>
      </c>
      <c r="AO301" t="e">
        <f t="shared" si="59"/>
        <v>#VALUE!</v>
      </c>
      <c r="AP301" s="2">
        <f t="shared" si="71"/>
        <v>11.69</v>
      </c>
      <c r="AQ301" s="2" t="str">
        <f t="shared" si="60"/>
        <v>C</v>
      </c>
      <c r="AR301" t="str">
        <f t="shared" si="61"/>
        <v>DRS</v>
      </c>
      <c r="AT301">
        <f t="shared" si="62"/>
        <v>0</v>
      </c>
      <c r="AU301" s="2">
        <f t="shared" si="72"/>
        <v>11.69</v>
      </c>
      <c r="AV301" t="str">
        <f t="shared" si="63"/>
        <v>C</v>
      </c>
      <c r="BB301">
        <v>12.43</v>
      </c>
    </row>
    <row r="302" spans="7:54" ht="12.75">
      <c r="G302"/>
      <c r="H302"/>
      <c r="I302"/>
      <c r="J302"/>
      <c r="K302"/>
      <c r="L302" s="2">
        <f t="shared" si="64"/>
        <v>0</v>
      </c>
      <c r="N302" s="2">
        <f t="shared" si="65"/>
        <v>0</v>
      </c>
      <c r="O302" s="1">
        <f t="shared" si="66"/>
        <v>0</v>
      </c>
      <c r="P302" s="2">
        <f t="shared" si="67"/>
        <v>0</v>
      </c>
      <c r="Q302" s="1">
        <f t="shared" si="68"/>
        <v>0</v>
      </c>
      <c r="R302" s="2">
        <f t="shared" si="69"/>
        <v>0</v>
      </c>
      <c r="AI302" s="1">
        <f t="shared" si="57"/>
        <v>0</v>
      </c>
      <c r="AJ302" s="2">
        <f t="shared" si="70"/>
        <v>11.69</v>
      </c>
      <c r="AN302" t="str">
        <f t="shared" si="58"/>
        <v>GEMPQ</v>
      </c>
      <c r="AO302" t="e">
        <f t="shared" si="59"/>
        <v>#VALUE!</v>
      </c>
      <c r="AP302" s="2">
        <f t="shared" si="71"/>
        <v>11.69</v>
      </c>
      <c r="AQ302" s="2" t="str">
        <f t="shared" si="60"/>
        <v>C</v>
      </c>
      <c r="AR302" t="str">
        <f t="shared" si="61"/>
        <v>DRS</v>
      </c>
      <c r="AT302">
        <f t="shared" si="62"/>
        <v>0</v>
      </c>
      <c r="AU302" s="2">
        <f t="shared" si="72"/>
        <v>11.69</v>
      </c>
      <c r="AV302" t="str">
        <f t="shared" si="63"/>
        <v>C</v>
      </c>
      <c r="BB302">
        <v>12.43</v>
      </c>
    </row>
    <row r="303" spans="7:54" ht="12.75">
      <c r="G303"/>
      <c r="H303"/>
      <c r="I303"/>
      <c r="J303"/>
      <c r="K303"/>
      <c r="L303" s="2">
        <f t="shared" si="64"/>
        <v>0</v>
      </c>
      <c r="N303" s="2">
        <f t="shared" si="65"/>
        <v>0</v>
      </c>
      <c r="O303" s="1">
        <f t="shared" si="66"/>
        <v>0</v>
      </c>
      <c r="P303" s="2">
        <f t="shared" si="67"/>
        <v>0</v>
      </c>
      <c r="Q303" s="1">
        <f t="shared" si="68"/>
        <v>0</v>
      </c>
      <c r="R303" s="2">
        <f t="shared" si="69"/>
        <v>0</v>
      </c>
      <c r="AI303" s="1">
        <f t="shared" si="57"/>
        <v>0</v>
      </c>
      <c r="AJ303" s="2">
        <f t="shared" si="70"/>
        <v>11.69</v>
      </c>
      <c r="AN303" t="str">
        <f t="shared" si="58"/>
        <v>GEMPQ</v>
      </c>
      <c r="AO303" t="e">
        <f t="shared" si="59"/>
        <v>#VALUE!</v>
      </c>
      <c r="AP303" s="2">
        <f t="shared" si="71"/>
        <v>11.69</v>
      </c>
      <c r="AQ303" s="2" t="str">
        <f t="shared" si="60"/>
        <v>C</v>
      </c>
      <c r="AR303" t="str">
        <f t="shared" si="61"/>
        <v>DRS</v>
      </c>
      <c r="AT303">
        <f t="shared" si="62"/>
        <v>0</v>
      </c>
      <c r="AU303" s="2">
        <f t="shared" si="72"/>
        <v>11.69</v>
      </c>
      <c r="AV303" t="str">
        <f t="shared" si="63"/>
        <v>C</v>
      </c>
      <c r="BB303">
        <v>12.43</v>
      </c>
    </row>
    <row r="304" spans="7:54" ht="12.75">
      <c r="G304"/>
      <c r="H304"/>
      <c r="I304"/>
      <c r="J304"/>
      <c r="K304"/>
      <c r="L304" s="2">
        <f t="shared" si="64"/>
        <v>0</v>
      </c>
      <c r="N304" s="2">
        <f t="shared" si="65"/>
        <v>0</v>
      </c>
      <c r="O304" s="1">
        <f t="shared" si="66"/>
        <v>0</v>
      </c>
      <c r="P304" s="2">
        <f t="shared" si="67"/>
        <v>0</v>
      </c>
      <c r="Q304" s="1">
        <f t="shared" si="68"/>
        <v>0</v>
      </c>
      <c r="R304" s="2">
        <f t="shared" si="69"/>
        <v>0</v>
      </c>
      <c r="AI304" s="1">
        <f t="shared" si="57"/>
        <v>0</v>
      </c>
      <c r="AJ304" s="2">
        <f t="shared" si="70"/>
        <v>11.69</v>
      </c>
      <c r="AN304" t="str">
        <f t="shared" si="58"/>
        <v>GEMPQ</v>
      </c>
      <c r="AO304" t="e">
        <f t="shared" si="59"/>
        <v>#VALUE!</v>
      </c>
      <c r="AP304" s="2">
        <f t="shared" si="71"/>
        <v>11.69</v>
      </c>
      <c r="AQ304" s="2" t="str">
        <f t="shared" si="60"/>
        <v>C</v>
      </c>
      <c r="AR304" t="str">
        <f t="shared" si="61"/>
        <v>DRS</v>
      </c>
      <c r="AT304">
        <f t="shared" si="62"/>
        <v>0</v>
      </c>
      <c r="AU304" s="2">
        <f t="shared" si="72"/>
        <v>11.69</v>
      </c>
      <c r="AV304" t="str">
        <f t="shared" si="63"/>
        <v>C</v>
      </c>
      <c r="BB304">
        <v>12.43</v>
      </c>
    </row>
    <row r="305" spans="7:54" ht="12.75">
      <c r="G305"/>
      <c r="H305"/>
      <c r="I305"/>
      <c r="J305"/>
      <c r="K305"/>
      <c r="L305" s="2">
        <f t="shared" si="64"/>
        <v>0</v>
      </c>
      <c r="N305" s="2">
        <f t="shared" si="65"/>
        <v>0</v>
      </c>
      <c r="O305" s="1">
        <f t="shared" si="66"/>
        <v>0</v>
      </c>
      <c r="P305" s="2">
        <f t="shared" si="67"/>
        <v>0</v>
      </c>
      <c r="Q305" s="1">
        <f t="shared" si="68"/>
        <v>0</v>
      </c>
      <c r="R305" s="2">
        <f t="shared" si="69"/>
        <v>0</v>
      </c>
      <c r="AI305" s="1">
        <f t="shared" si="57"/>
        <v>0</v>
      </c>
      <c r="AJ305" s="2">
        <f t="shared" si="70"/>
        <v>11.69</v>
      </c>
      <c r="AN305" t="str">
        <f t="shared" si="58"/>
        <v>GEMPQ</v>
      </c>
      <c r="AO305" t="e">
        <f t="shared" si="59"/>
        <v>#VALUE!</v>
      </c>
      <c r="AP305" s="2">
        <f t="shared" si="71"/>
        <v>11.69</v>
      </c>
      <c r="AQ305" s="2" t="str">
        <f t="shared" si="60"/>
        <v>C</v>
      </c>
      <c r="AR305" t="str">
        <f t="shared" si="61"/>
        <v>DRS</v>
      </c>
      <c r="AT305">
        <f t="shared" si="62"/>
        <v>0</v>
      </c>
      <c r="AU305" s="2">
        <f t="shared" si="72"/>
        <v>11.69</v>
      </c>
      <c r="AV305" t="str">
        <f t="shared" si="63"/>
        <v>C</v>
      </c>
      <c r="BB305">
        <v>12.43</v>
      </c>
    </row>
    <row r="306" spans="7:54" ht="12.75">
      <c r="G306"/>
      <c r="H306"/>
      <c r="I306"/>
      <c r="J306"/>
      <c r="K306"/>
      <c r="L306" s="2">
        <f t="shared" si="64"/>
        <v>0</v>
      </c>
      <c r="N306" s="2">
        <f t="shared" si="65"/>
        <v>0</v>
      </c>
      <c r="O306" s="1">
        <f t="shared" si="66"/>
        <v>0</v>
      </c>
      <c r="P306" s="2">
        <f t="shared" si="67"/>
        <v>0</v>
      </c>
      <c r="Q306" s="1">
        <f t="shared" si="68"/>
        <v>0</v>
      </c>
      <c r="R306" s="2">
        <f t="shared" si="69"/>
        <v>0</v>
      </c>
      <c r="AI306" s="1">
        <f t="shared" si="57"/>
        <v>0</v>
      </c>
      <c r="AJ306" s="2">
        <f t="shared" si="70"/>
        <v>11.69</v>
      </c>
      <c r="AN306" t="str">
        <f t="shared" si="58"/>
        <v>GEMPQ</v>
      </c>
      <c r="AO306" t="e">
        <f t="shared" si="59"/>
        <v>#VALUE!</v>
      </c>
      <c r="AP306" s="2">
        <f t="shared" si="71"/>
        <v>11.69</v>
      </c>
      <c r="AQ306" s="2" t="str">
        <f t="shared" si="60"/>
        <v>C</v>
      </c>
      <c r="AR306" t="str">
        <f t="shared" si="61"/>
        <v>DRS</v>
      </c>
      <c r="AT306">
        <f t="shared" si="62"/>
        <v>0</v>
      </c>
      <c r="AU306" s="2">
        <f t="shared" si="72"/>
        <v>11.69</v>
      </c>
      <c r="AV306" t="str">
        <f t="shared" si="63"/>
        <v>C</v>
      </c>
      <c r="BB306">
        <v>12.43</v>
      </c>
    </row>
    <row r="307" spans="7:54" ht="12.75">
      <c r="G307"/>
      <c r="H307"/>
      <c r="I307"/>
      <c r="J307"/>
      <c r="K307"/>
      <c r="L307" s="2">
        <f t="shared" si="64"/>
        <v>0</v>
      </c>
      <c r="N307" s="2">
        <f t="shared" si="65"/>
        <v>0</v>
      </c>
      <c r="O307" s="1">
        <f t="shared" si="66"/>
        <v>0</v>
      </c>
      <c r="P307" s="2">
        <f t="shared" si="67"/>
        <v>0</v>
      </c>
      <c r="Q307" s="1">
        <f t="shared" si="68"/>
        <v>0</v>
      </c>
      <c r="R307" s="2">
        <f t="shared" si="69"/>
        <v>0</v>
      </c>
      <c r="AI307" s="1">
        <f t="shared" si="57"/>
        <v>0</v>
      </c>
      <c r="AJ307" s="2">
        <f t="shared" si="70"/>
        <v>11.69</v>
      </c>
      <c r="AN307" t="str">
        <f t="shared" si="58"/>
        <v>GEMPQ</v>
      </c>
      <c r="AO307" t="e">
        <f t="shared" si="59"/>
        <v>#VALUE!</v>
      </c>
      <c r="AP307" s="2">
        <f t="shared" si="71"/>
        <v>11.69</v>
      </c>
      <c r="AQ307" s="2" t="str">
        <f t="shared" si="60"/>
        <v>C</v>
      </c>
      <c r="AR307" t="str">
        <f t="shared" si="61"/>
        <v>DRS</v>
      </c>
      <c r="AT307">
        <f t="shared" si="62"/>
        <v>0</v>
      </c>
      <c r="AU307" s="2">
        <f t="shared" si="72"/>
        <v>11.69</v>
      </c>
      <c r="AV307" t="str">
        <f t="shared" si="63"/>
        <v>C</v>
      </c>
      <c r="BB307">
        <v>12.43</v>
      </c>
    </row>
    <row r="308" spans="7:54" ht="12.75">
      <c r="G308"/>
      <c r="H308"/>
      <c r="I308"/>
      <c r="J308"/>
      <c r="K308"/>
      <c r="L308" s="2">
        <f t="shared" si="64"/>
        <v>0</v>
      </c>
      <c r="N308" s="2">
        <f t="shared" si="65"/>
        <v>0</v>
      </c>
      <c r="O308" s="1">
        <f t="shared" si="66"/>
        <v>0</v>
      </c>
      <c r="P308" s="2">
        <f t="shared" si="67"/>
        <v>0</v>
      </c>
      <c r="Q308" s="1">
        <f t="shared" si="68"/>
        <v>0</v>
      </c>
      <c r="R308" s="2">
        <f t="shared" si="69"/>
        <v>0</v>
      </c>
      <c r="AI308" s="1">
        <f t="shared" si="57"/>
        <v>0</v>
      </c>
      <c r="AJ308" s="2">
        <f t="shared" si="70"/>
        <v>11.69</v>
      </c>
      <c r="AN308" t="str">
        <f t="shared" si="58"/>
        <v>GEMPQ</v>
      </c>
      <c r="AO308" t="e">
        <f t="shared" si="59"/>
        <v>#VALUE!</v>
      </c>
      <c r="AP308" s="2">
        <f t="shared" si="71"/>
        <v>11.69</v>
      </c>
      <c r="AQ308" s="2" t="str">
        <f t="shared" si="60"/>
        <v>C</v>
      </c>
      <c r="AR308" t="str">
        <f t="shared" si="61"/>
        <v>DRS</v>
      </c>
      <c r="AT308">
        <f t="shared" si="62"/>
        <v>0</v>
      </c>
      <c r="AU308" s="2">
        <f t="shared" si="72"/>
        <v>11.69</v>
      </c>
      <c r="AV308" t="str">
        <f t="shared" si="63"/>
        <v>C</v>
      </c>
      <c r="BB308">
        <v>12.43</v>
      </c>
    </row>
    <row r="309" spans="7:54" ht="12.75">
      <c r="G309"/>
      <c r="H309"/>
      <c r="I309"/>
      <c r="J309"/>
      <c r="K309"/>
      <c r="L309" s="2">
        <f t="shared" si="64"/>
        <v>0</v>
      </c>
      <c r="N309" s="2">
        <f t="shared" si="65"/>
        <v>0</v>
      </c>
      <c r="O309" s="1">
        <f t="shared" si="66"/>
        <v>0</v>
      </c>
      <c r="P309" s="2">
        <f t="shared" si="67"/>
        <v>0</v>
      </c>
      <c r="Q309" s="1">
        <f t="shared" si="68"/>
        <v>0</v>
      </c>
      <c r="R309" s="2">
        <f t="shared" si="69"/>
        <v>0</v>
      </c>
      <c r="AI309" s="1">
        <f t="shared" si="57"/>
        <v>0</v>
      </c>
      <c r="AJ309" s="2">
        <f t="shared" si="70"/>
        <v>11.69</v>
      </c>
      <c r="AN309" t="str">
        <f t="shared" si="58"/>
        <v>GEMPQ</v>
      </c>
      <c r="AO309" t="e">
        <f t="shared" si="59"/>
        <v>#VALUE!</v>
      </c>
      <c r="AP309" s="2">
        <f t="shared" si="71"/>
        <v>11.69</v>
      </c>
      <c r="AQ309" s="2" t="str">
        <f t="shared" si="60"/>
        <v>C</v>
      </c>
      <c r="AR309" t="str">
        <f t="shared" si="61"/>
        <v>DRS</v>
      </c>
      <c r="AT309">
        <f t="shared" si="62"/>
        <v>0</v>
      </c>
      <c r="AU309" s="2">
        <f t="shared" si="72"/>
        <v>11.69</v>
      </c>
      <c r="AV309" t="str">
        <f t="shared" si="63"/>
        <v>C</v>
      </c>
      <c r="BB309">
        <v>12.43</v>
      </c>
    </row>
    <row r="310" spans="7:54" ht="12.75">
      <c r="G310"/>
      <c r="H310"/>
      <c r="I310"/>
      <c r="J310"/>
      <c r="K310"/>
      <c r="L310" s="2">
        <f t="shared" si="64"/>
        <v>0</v>
      </c>
      <c r="N310" s="2">
        <f t="shared" si="65"/>
        <v>0</v>
      </c>
      <c r="O310" s="1">
        <f t="shared" si="66"/>
        <v>0</v>
      </c>
      <c r="P310" s="2">
        <f t="shared" si="67"/>
        <v>0</v>
      </c>
      <c r="Q310" s="1">
        <f t="shared" si="68"/>
        <v>0</v>
      </c>
      <c r="R310" s="2">
        <f t="shared" si="69"/>
        <v>0</v>
      </c>
      <c r="AI310" s="1">
        <f t="shared" si="57"/>
        <v>0</v>
      </c>
      <c r="AJ310" s="2">
        <f t="shared" si="70"/>
        <v>11.69</v>
      </c>
      <c r="AN310" t="str">
        <f t="shared" si="58"/>
        <v>GEMPQ</v>
      </c>
      <c r="AO310" t="e">
        <f t="shared" si="59"/>
        <v>#VALUE!</v>
      </c>
      <c r="AP310" s="2">
        <f t="shared" si="71"/>
        <v>11.69</v>
      </c>
      <c r="AQ310" s="2" t="str">
        <f t="shared" si="60"/>
        <v>C</v>
      </c>
      <c r="AR310" t="str">
        <f t="shared" si="61"/>
        <v>DRS</v>
      </c>
      <c r="AT310">
        <f t="shared" si="62"/>
        <v>0</v>
      </c>
      <c r="AU310" s="2">
        <f t="shared" si="72"/>
        <v>11.69</v>
      </c>
      <c r="AV310" t="str">
        <f t="shared" si="63"/>
        <v>C</v>
      </c>
      <c r="BB310">
        <v>12.43</v>
      </c>
    </row>
    <row r="311" spans="7:54" ht="12.75">
      <c r="G311"/>
      <c r="H311"/>
      <c r="I311"/>
      <c r="J311"/>
      <c r="K311"/>
      <c r="L311" s="2">
        <f t="shared" si="64"/>
        <v>0</v>
      </c>
      <c r="N311" s="2">
        <f t="shared" si="65"/>
        <v>0</v>
      </c>
      <c r="O311" s="1">
        <f t="shared" si="66"/>
        <v>0</v>
      </c>
      <c r="P311" s="2">
        <f t="shared" si="67"/>
        <v>0</v>
      </c>
      <c r="Q311" s="1">
        <f t="shared" si="68"/>
        <v>0</v>
      </c>
      <c r="R311" s="2">
        <f t="shared" si="69"/>
        <v>0</v>
      </c>
      <c r="AI311" s="1">
        <f t="shared" si="57"/>
        <v>0</v>
      </c>
      <c r="AJ311" s="2">
        <f t="shared" si="70"/>
        <v>11.69</v>
      </c>
      <c r="AN311" t="str">
        <f t="shared" si="58"/>
        <v>GEMPQ</v>
      </c>
      <c r="AO311" t="e">
        <f t="shared" si="59"/>
        <v>#VALUE!</v>
      </c>
      <c r="AP311" s="2">
        <f t="shared" si="71"/>
        <v>11.69</v>
      </c>
      <c r="AQ311" s="2" t="str">
        <f t="shared" si="60"/>
        <v>C</v>
      </c>
      <c r="AR311" t="str">
        <f t="shared" si="61"/>
        <v>DRS</v>
      </c>
      <c r="AT311">
        <f t="shared" si="62"/>
        <v>0</v>
      </c>
      <c r="AU311" s="2">
        <f t="shared" si="72"/>
        <v>11.69</v>
      </c>
      <c r="AV311" t="str">
        <f t="shared" si="63"/>
        <v>C</v>
      </c>
      <c r="BB311">
        <v>12.43</v>
      </c>
    </row>
    <row r="312" spans="7:54" ht="12.75">
      <c r="G312"/>
      <c r="H312"/>
      <c r="I312"/>
      <c r="J312"/>
      <c r="K312"/>
      <c r="L312" s="2">
        <f t="shared" si="64"/>
        <v>0</v>
      </c>
      <c r="N312" s="2">
        <f t="shared" si="65"/>
        <v>0</v>
      </c>
      <c r="O312" s="1">
        <f t="shared" si="66"/>
        <v>0</v>
      </c>
      <c r="P312" s="2">
        <f t="shared" si="67"/>
        <v>0</v>
      </c>
      <c r="Q312" s="1">
        <f t="shared" si="68"/>
        <v>0</v>
      </c>
      <c r="R312" s="2">
        <f t="shared" si="69"/>
        <v>0</v>
      </c>
      <c r="AI312" s="1">
        <f t="shared" si="57"/>
        <v>0</v>
      </c>
      <c r="AJ312" s="2">
        <f t="shared" si="70"/>
        <v>11.69</v>
      </c>
      <c r="AN312" t="str">
        <f t="shared" si="58"/>
        <v>GEMPQ</v>
      </c>
      <c r="AO312" t="e">
        <f t="shared" si="59"/>
        <v>#VALUE!</v>
      </c>
      <c r="AP312" s="2">
        <f t="shared" si="71"/>
        <v>11.69</v>
      </c>
      <c r="AQ312" s="2" t="str">
        <f t="shared" si="60"/>
        <v>C</v>
      </c>
      <c r="AR312" t="str">
        <f t="shared" si="61"/>
        <v>DRS</v>
      </c>
      <c r="AT312">
        <f t="shared" si="62"/>
        <v>0</v>
      </c>
      <c r="AU312" s="2">
        <f t="shared" si="72"/>
        <v>11.69</v>
      </c>
      <c r="AV312" t="str">
        <f t="shared" si="63"/>
        <v>C</v>
      </c>
      <c r="BB312">
        <v>12.43</v>
      </c>
    </row>
    <row r="313" spans="7:54" ht="12.75">
      <c r="G313"/>
      <c r="H313"/>
      <c r="I313"/>
      <c r="J313"/>
      <c r="K313"/>
      <c r="L313" s="2">
        <f t="shared" si="64"/>
        <v>0</v>
      </c>
      <c r="N313" s="2">
        <f t="shared" si="65"/>
        <v>0</v>
      </c>
      <c r="O313" s="1">
        <f t="shared" si="66"/>
        <v>0</v>
      </c>
      <c r="P313" s="2">
        <f t="shared" si="67"/>
        <v>0</v>
      </c>
      <c r="Q313" s="1">
        <f t="shared" si="68"/>
        <v>0</v>
      </c>
      <c r="R313" s="2">
        <f t="shared" si="69"/>
        <v>0</v>
      </c>
      <c r="AI313" s="1">
        <f t="shared" si="57"/>
        <v>0</v>
      </c>
      <c r="AJ313" s="2">
        <f t="shared" si="70"/>
        <v>11.69</v>
      </c>
      <c r="AN313" t="str">
        <f t="shared" si="58"/>
        <v>GEMPQ</v>
      </c>
      <c r="AO313" t="e">
        <f t="shared" si="59"/>
        <v>#VALUE!</v>
      </c>
      <c r="AP313" s="2">
        <f t="shared" si="71"/>
        <v>11.69</v>
      </c>
      <c r="AQ313" s="2" t="str">
        <f t="shared" si="60"/>
        <v>C</v>
      </c>
      <c r="AR313" t="str">
        <f t="shared" si="61"/>
        <v>DRS</v>
      </c>
      <c r="AT313">
        <f t="shared" si="62"/>
        <v>0</v>
      </c>
      <c r="AU313" s="2">
        <f t="shared" si="72"/>
        <v>11.69</v>
      </c>
      <c r="AV313" t="str">
        <f t="shared" si="63"/>
        <v>C</v>
      </c>
      <c r="BB313">
        <v>12.43</v>
      </c>
    </row>
    <row r="314" spans="7:54" ht="12.75">
      <c r="G314"/>
      <c r="H314"/>
      <c r="I314"/>
      <c r="J314"/>
      <c r="K314"/>
      <c r="L314" s="2">
        <f t="shared" si="64"/>
        <v>0</v>
      </c>
      <c r="N314" s="2">
        <f t="shared" si="65"/>
        <v>0</v>
      </c>
      <c r="O314" s="1">
        <f t="shared" si="66"/>
        <v>0</v>
      </c>
      <c r="P314" s="2">
        <f t="shared" si="67"/>
        <v>0</v>
      </c>
      <c r="Q314" s="1">
        <f t="shared" si="68"/>
        <v>0</v>
      </c>
      <c r="R314" s="2">
        <f t="shared" si="69"/>
        <v>0</v>
      </c>
      <c r="AI314" s="1">
        <f t="shared" si="57"/>
        <v>0</v>
      </c>
      <c r="AJ314" s="2">
        <f t="shared" si="70"/>
        <v>11.69</v>
      </c>
      <c r="AN314" t="str">
        <f t="shared" si="58"/>
        <v>GEMPQ</v>
      </c>
      <c r="AO314" t="e">
        <f t="shared" si="59"/>
        <v>#VALUE!</v>
      </c>
      <c r="AP314" s="2">
        <f t="shared" si="71"/>
        <v>11.69</v>
      </c>
      <c r="AQ314" s="2" t="str">
        <f t="shared" si="60"/>
        <v>C</v>
      </c>
      <c r="AR314" t="str">
        <f t="shared" si="61"/>
        <v>DRS</v>
      </c>
      <c r="AT314">
        <f t="shared" si="62"/>
        <v>0</v>
      </c>
      <c r="AU314" s="2">
        <f t="shared" si="72"/>
        <v>11.69</v>
      </c>
      <c r="AV314" t="str">
        <f t="shared" si="63"/>
        <v>C</v>
      </c>
      <c r="BB314">
        <v>12.43</v>
      </c>
    </row>
    <row r="315" spans="7:18" ht="12.75">
      <c r="G315"/>
      <c r="H315"/>
      <c r="I315"/>
      <c r="J315"/>
      <c r="K315"/>
      <c r="L315" s="2">
        <f t="shared" si="64"/>
        <v>0</v>
      </c>
      <c r="N315" s="2">
        <f t="shared" si="65"/>
        <v>0</v>
      </c>
      <c r="O315" s="1">
        <f t="shared" si="66"/>
        <v>0</v>
      </c>
      <c r="P315" s="2">
        <f t="shared" si="67"/>
        <v>0</v>
      </c>
      <c r="Q315" s="1">
        <f t="shared" si="68"/>
        <v>0</v>
      </c>
      <c r="R315" s="2">
        <f t="shared" si="69"/>
        <v>0</v>
      </c>
    </row>
    <row r="316" spans="7:18" ht="12.75">
      <c r="G316"/>
      <c r="H316"/>
      <c r="I316"/>
      <c r="J316"/>
      <c r="K316"/>
      <c r="L316" s="2">
        <f t="shared" si="64"/>
        <v>0</v>
      </c>
      <c r="N316" s="2">
        <f t="shared" si="65"/>
        <v>0</v>
      </c>
      <c r="O316" s="1">
        <f t="shared" si="66"/>
        <v>0</v>
      </c>
      <c r="P316" s="2">
        <f t="shared" si="67"/>
        <v>0</v>
      </c>
      <c r="Q316" s="1">
        <f t="shared" si="68"/>
        <v>0</v>
      </c>
      <c r="R316" s="2">
        <f t="shared" si="69"/>
        <v>0</v>
      </c>
    </row>
    <row r="317" spans="7:18" ht="12.75">
      <c r="G317"/>
      <c r="H317"/>
      <c r="I317"/>
      <c r="J317"/>
      <c r="K317"/>
      <c r="L317" s="2">
        <f t="shared" si="64"/>
        <v>0</v>
      </c>
      <c r="N317" s="2">
        <f t="shared" si="65"/>
        <v>0</v>
      </c>
      <c r="O317" s="1">
        <f t="shared" si="66"/>
        <v>0</v>
      </c>
      <c r="P317" s="2">
        <f t="shared" si="67"/>
        <v>0</v>
      </c>
      <c r="Q317" s="1">
        <f t="shared" si="68"/>
        <v>0</v>
      </c>
      <c r="R317" s="2">
        <f t="shared" si="69"/>
        <v>0</v>
      </c>
    </row>
    <row r="318" spans="7:18" ht="12.75">
      <c r="G318"/>
      <c r="H318"/>
      <c r="I318"/>
      <c r="J318"/>
      <c r="K318"/>
      <c r="L318" s="2">
        <f t="shared" si="64"/>
        <v>0</v>
      </c>
      <c r="N318" s="2">
        <f t="shared" si="65"/>
        <v>0</v>
      </c>
      <c r="O318" s="1">
        <f t="shared" si="66"/>
        <v>0</v>
      </c>
      <c r="P318" s="2">
        <f t="shared" si="67"/>
        <v>0</v>
      </c>
      <c r="Q318" s="1">
        <f t="shared" si="68"/>
        <v>0</v>
      </c>
      <c r="R318" s="2">
        <f t="shared" si="69"/>
        <v>0</v>
      </c>
    </row>
    <row r="319" spans="7:18" ht="12.75">
      <c r="G319"/>
      <c r="H319"/>
      <c r="I319"/>
      <c r="J319"/>
      <c r="K319"/>
      <c r="L319" s="2">
        <f t="shared" si="64"/>
        <v>0</v>
      </c>
      <c r="N319" s="2">
        <f t="shared" si="65"/>
        <v>0</v>
      </c>
      <c r="O319" s="1">
        <f t="shared" si="66"/>
        <v>0</v>
      </c>
      <c r="P319" s="2">
        <f t="shared" si="67"/>
        <v>0</v>
      </c>
      <c r="Q319" s="1">
        <f t="shared" si="68"/>
        <v>0</v>
      </c>
      <c r="R319" s="2">
        <f t="shared" si="69"/>
        <v>0</v>
      </c>
    </row>
    <row r="320" spans="7:18" ht="12.75">
      <c r="G320"/>
      <c r="H320"/>
      <c r="I320"/>
      <c r="J320"/>
      <c r="K320"/>
      <c r="L320" s="2">
        <f t="shared" si="64"/>
        <v>0</v>
      </c>
      <c r="N320" s="2">
        <f t="shared" si="65"/>
        <v>0</v>
      </c>
      <c r="O320" s="1">
        <f t="shared" si="66"/>
        <v>0</v>
      </c>
      <c r="P320" s="2">
        <f t="shared" si="67"/>
        <v>0</v>
      </c>
      <c r="Q320" s="1">
        <f t="shared" si="68"/>
        <v>0</v>
      </c>
      <c r="R320" s="2">
        <f t="shared" si="69"/>
        <v>0</v>
      </c>
    </row>
    <row r="321" spans="7:18" ht="12.75">
      <c r="G321"/>
      <c r="H321"/>
      <c r="I321"/>
      <c r="J321"/>
      <c r="K321"/>
      <c r="L321" s="2">
        <f t="shared" si="64"/>
        <v>0</v>
      </c>
      <c r="N321" s="2">
        <f t="shared" si="65"/>
        <v>0</v>
      </c>
      <c r="O321" s="1">
        <f t="shared" si="66"/>
        <v>0</v>
      </c>
      <c r="P321" s="2">
        <f t="shared" si="67"/>
        <v>0</v>
      </c>
      <c r="Q321" s="1">
        <f t="shared" si="68"/>
        <v>0</v>
      </c>
      <c r="R321" s="2">
        <f t="shared" si="69"/>
        <v>0</v>
      </c>
    </row>
    <row r="322" spans="7:18" ht="12.75">
      <c r="G322"/>
      <c r="H322"/>
      <c r="I322"/>
      <c r="J322"/>
      <c r="K322"/>
      <c r="L322" s="2">
        <f t="shared" si="64"/>
        <v>0</v>
      </c>
      <c r="N322" s="2">
        <f t="shared" si="65"/>
        <v>0</v>
      </c>
      <c r="O322" s="1">
        <f t="shared" si="66"/>
        <v>0</v>
      </c>
      <c r="P322" s="2">
        <f t="shared" si="67"/>
        <v>0</v>
      </c>
      <c r="Q322" s="1">
        <f t="shared" si="68"/>
        <v>0</v>
      </c>
      <c r="R322" s="2">
        <f t="shared" si="69"/>
        <v>0</v>
      </c>
    </row>
    <row r="323" spans="7:18" ht="12.75">
      <c r="G323"/>
      <c r="H323"/>
      <c r="I323"/>
      <c r="J323"/>
      <c r="K323"/>
      <c r="L323" s="2">
        <f t="shared" si="64"/>
        <v>0</v>
      </c>
      <c r="N323" s="2">
        <f t="shared" si="65"/>
        <v>0</v>
      </c>
      <c r="O323" s="1">
        <f t="shared" si="66"/>
        <v>0</v>
      </c>
      <c r="P323" s="2">
        <f t="shared" si="67"/>
        <v>0</v>
      </c>
      <c r="Q323" s="1">
        <f t="shared" si="68"/>
        <v>0</v>
      </c>
      <c r="R323" s="2">
        <f t="shared" si="69"/>
        <v>0</v>
      </c>
    </row>
    <row r="324" spans="7:18" ht="12.75">
      <c r="G324"/>
      <c r="H324"/>
      <c r="I324"/>
      <c r="J324"/>
      <c r="K324"/>
      <c r="L324" s="2">
        <f t="shared" si="64"/>
        <v>0</v>
      </c>
      <c r="N324" s="2">
        <f t="shared" si="65"/>
        <v>0</v>
      </c>
      <c r="O324" s="1">
        <f t="shared" si="66"/>
        <v>0</v>
      </c>
      <c r="P324" s="2">
        <f t="shared" si="67"/>
        <v>0</v>
      </c>
      <c r="Q324" s="1">
        <f t="shared" si="68"/>
        <v>0</v>
      </c>
      <c r="R324" s="2">
        <f t="shared" si="69"/>
        <v>0</v>
      </c>
    </row>
    <row r="325" spans="7:18" ht="12.75">
      <c r="G325"/>
      <c r="H325"/>
      <c r="I325"/>
      <c r="J325"/>
      <c r="K325"/>
      <c r="L325" s="2">
        <f t="shared" si="64"/>
        <v>0</v>
      </c>
      <c r="N325" s="2">
        <f t="shared" si="65"/>
        <v>0</v>
      </c>
      <c r="O325" s="1">
        <f t="shared" si="66"/>
        <v>0</v>
      </c>
      <c r="P325" s="2">
        <f t="shared" si="67"/>
        <v>0</v>
      </c>
      <c r="Q325" s="1">
        <f t="shared" si="68"/>
        <v>0</v>
      </c>
      <c r="R325" s="2">
        <f t="shared" si="69"/>
        <v>0</v>
      </c>
    </row>
    <row r="326" spans="7:18" ht="12.75">
      <c r="G326"/>
      <c r="H326"/>
      <c r="I326"/>
      <c r="J326"/>
      <c r="K326"/>
      <c r="L326" s="2">
        <f t="shared" si="64"/>
        <v>0</v>
      </c>
      <c r="N326" s="2">
        <f t="shared" si="65"/>
        <v>0</v>
      </c>
      <c r="O326" s="1">
        <f t="shared" si="66"/>
        <v>0</v>
      </c>
      <c r="P326" s="2">
        <f t="shared" si="67"/>
        <v>0</v>
      </c>
      <c r="Q326" s="1">
        <f t="shared" si="68"/>
        <v>0</v>
      </c>
      <c r="R326" s="2">
        <f t="shared" si="69"/>
        <v>0</v>
      </c>
    </row>
    <row r="327" spans="7:18" ht="12.75">
      <c r="G327"/>
      <c r="H327"/>
      <c r="I327"/>
      <c r="J327"/>
      <c r="K327"/>
      <c r="L327" s="2">
        <f t="shared" si="64"/>
        <v>0</v>
      </c>
      <c r="N327" s="2">
        <f t="shared" si="65"/>
        <v>0</v>
      </c>
      <c r="O327" s="1">
        <f t="shared" si="66"/>
        <v>0</v>
      </c>
      <c r="P327" s="2">
        <f t="shared" si="67"/>
        <v>0</v>
      </c>
      <c r="Q327" s="1">
        <f t="shared" si="68"/>
        <v>0</v>
      </c>
      <c r="R327" s="2">
        <f t="shared" si="69"/>
        <v>0</v>
      </c>
    </row>
    <row r="328" spans="7:18" ht="12.75">
      <c r="G328"/>
      <c r="H328"/>
      <c r="I328"/>
      <c r="J328"/>
      <c r="K328"/>
      <c r="L328" s="2">
        <f t="shared" si="64"/>
        <v>0</v>
      </c>
      <c r="N328" s="2">
        <f t="shared" si="65"/>
        <v>0</v>
      </c>
      <c r="O328" s="1">
        <f t="shared" si="66"/>
        <v>0</v>
      </c>
      <c r="P328" s="2">
        <f t="shared" si="67"/>
        <v>0</v>
      </c>
      <c r="Q328" s="1">
        <f t="shared" si="68"/>
        <v>0</v>
      </c>
      <c r="R328" s="2">
        <f t="shared" si="69"/>
        <v>0</v>
      </c>
    </row>
    <row r="329" spans="7:18" ht="12.75">
      <c r="G329"/>
      <c r="H329"/>
      <c r="I329"/>
      <c r="J329"/>
      <c r="K329"/>
      <c r="L329" s="2">
        <f t="shared" si="64"/>
        <v>0</v>
      </c>
      <c r="N329" s="2">
        <f t="shared" si="65"/>
        <v>0</v>
      </c>
      <c r="O329" s="1">
        <f t="shared" si="66"/>
        <v>0</v>
      </c>
      <c r="P329" s="2">
        <f t="shared" si="67"/>
        <v>0</v>
      </c>
      <c r="Q329" s="1">
        <f t="shared" si="68"/>
        <v>0</v>
      </c>
      <c r="R329" s="2">
        <f t="shared" si="69"/>
        <v>0</v>
      </c>
    </row>
    <row r="330" spans="7:18" ht="12.75">
      <c r="G330"/>
      <c r="H330"/>
      <c r="I330"/>
      <c r="J330"/>
      <c r="K330"/>
      <c r="L330" s="2">
        <f t="shared" si="64"/>
        <v>0</v>
      </c>
      <c r="N330" s="2">
        <f t="shared" si="65"/>
        <v>0</v>
      </c>
      <c r="O330" s="1">
        <f t="shared" si="66"/>
        <v>0</v>
      </c>
      <c r="P330" s="2">
        <f t="shared" si="67"/>
        <v>0</v>
      </c>
      <c r="Q330" s="1">
        <f t="shared" si="68"/>
        <v>0</v>
      </c>
      <c r="R330" s="2">
        <f t="shared" si="69"/>
        <v>0</v>
      </c>
    </row>
    <row r="331" spans="7:18" ht="12.75">
      <c r="G331"/>
      <c r="H331"/>
      <c r="I331"/>
      <c r="J331"/>
      <c r="K331"/>
      <c r="L331" s="2">
        <f t="shared" si="64"/>
        <v>0</v>
      </c>
      <c r="N331" s="2">
        <f t="shared" si="65"/>
        <v>0</v>
      </c>
      <c r="O331" s="1">
        <f t="shared" si="66"/>
        <v>0</v>
      </c>
      <c r="P331" s="2">
        <f t="shared" si="67"/>
        <v>0</v>
      </c>
      <c r="Q331" s="1">
        <f t="shared" si="68"/>
        <v>0</v>
      </c>
      <c r="R331" s="2">
        <f t="shared" si="69"/>
        <v>0</v>
      </c>
    </row>
    <row r="332" spans="7:18" ht="12.75">
      <c r="G332"/>
      <c r="H332"/>
      <c r="I332"/>
      <c r="J332"/>
      <c r="K332"/>
      <c r="L332" s="2">
        <f t="shared" si="64"/>
        <v>0</v>
      </c>
      <c r="N332" s="2">
        <f t="shared" si="65"/>
        <v>0</v>
      </c>
      <c r="O332" s="1">
        <f t="shared" si="66"/>
        <v>0</v>
      </c>
      <c r="P332" s="2">
        <f t="shared" si="67"/>
        <v>0</v>
      </c>
      <c r="Q332" s="1">
        <f t="shared" si="68"/>
        <v>0</v>
      </c>
      <c r="R332" s="2">
        <f t="shared" si="69"/>
        <v>0</v>
      </c>
    </row>
    <row r="333" spans="7:18" ht="12.75">
      <c r="G333"/>
      <c r="H333"/>
      <c r="I333"/>
      <c r="J333"/>
      <c r="K333"/>
      <c r="L333" s="2">
        <f t="shared" si="64"/>
        <v>0</v>
      </c>
      <c r="N333" s="2">
        <f t="shared" si="65"/>
        <v>0</v>
      </c>
      <c r="O333" s="1">
        <f t="shared" si="66"/>
        <v>0</v>
      </c>
      <c r="P333" s="2">
        <f t="shared" si="67"/>
        <v>0</v>
      </c>
      <c r="Q333" s="1">
        <f t="shared" si="68"/>
        <v>0</v>
      </c>
      <c r="R333" s="2">
        <f t="shared" si="69"/>
        <v>0</v>
      </c>
    </row>
    <row r="334" spans="7:18" ht="12.75">
      <c r="G334"/>
      <c r="H334"/>
      <c r="I334"/>
      <c r="J334"/>
      <c r="K334"/>
      <c r="L334" s="2">
        <f t="shared" si="64"/>
        <v>0</v>
      </c>
      <c r="N334" s="2">
        <f t="shared" si="65"/>
        <v>0</v>
      </c>
      <c r="O334" s="1">
        <f t="shared" si="66"/>
        <v>0</v>
      </c>
      <c r="P334" s="2">
        <f t="shared" si="67"/>
        <v>0</v>
      </c>
      <c r="Q334" s="1">
        <f t="shared" si="68"/>
        <v>0</v>
      </c>
      <c r="R334" s="2">
        <f t="shared" si="69"/>
        <v>0</v>
      </c>
    </row>
    <row r="335" spans="7:18" ht="12.75">
      <c r="G335"/>
      <c r="H335"/>
      <c r="I335"/>
      <c r="J335"/>
      <c r="K335"/>
      <c r="L335" s="2">
        <f t="shared" si="64"/>
        <v>0</v>
      </c>
      <c r="N335" s="2">
        <f t="shared" si="65"/>
        <v>0</v>
      </c>
      <c r="O335" s="1">
        <f t="shared" si="66"/>
        <v>0</v>
      </c>
      <c r="P335" s="2">
        <f t="shared" si="67"/>
        <v>0</v>
      </c>
      <c r="Q335" s="1">
        <f t="shared" si="68"/>
        <v>0</v>
      </c>
      <c r="R335" s="2">
        <f t="shared" si="69"/>
        <v>0</v>
      </c>
    </row>
    <row r="336" spans="7:18" ht="12.75">
      <c r="G336"/>
      <c r="H336"/>
      <c r="I336"/>
      <c r="J336"/>
      <c r="K336"/>
      <c r="L336" s="2">
        <f t="shared" si="64"/>
        <v>0</v>
      </c>
      <c r="N336" s="2">
        <f t="shared" si="65"/>
        <v>0</v>
      </c>
      <c r="O336" s="1">
        <f t="shared" si="66"/>
        <v>0</v>
      </c>
      <c r="P336" s="2">
        <f t="shared" si="67"/>
        <v>0</v>
      </c>
      <c r="Q336" s="1">
        <f t="shared" si="68"/>
        <v>0</v>
      </c>
      <c r="R336" s="2">
        <f t="shared" si="69"/>
        <v>0</v>
      </c>
    </row>
    <row r="337" spans="7:18" ht="12.75">
      <c r="G337"/>
      <c r="H337"/>
      <c r="I337"/>
      <c r="J337"/>
      <c r="K337"/>
      <c r="L337" s="2">
        <f t="shared" si="64"/>
        <v>0</v>
      </c>
      <c r="N337" s="2">
        <f t="shared" si="65"/>
        <v>0</v>
      </c>
      <c r="O337" s="1">
        <f t="shared" si="66"/>
        <v>0</v>
      </c>
      <c r="P337" s="2">
        <f t="shared" si="67"/>
        <v>0</v>
      </c>
      <c r="Q337" s="1">
        <f t="shared" si="68"/>
        <v>0</v>
      </c>
      <c r="R337" s="2">
        <f t="shared" si="69"/>
        <v>0</v>
      </c>
    </row>
    <row r="338" spans="7:18" ht="12.75">
      <c r="G338"/>
      <c r="H338"/>
      <c r="I338"/>
      <c r="J338"/>
      <c r="K338"/>
      <c r="L338" s="2">
        <f t="shared" si="64"/>
        <v>0</v>
      </c>
      <c r="N338" s="2">
        <f t="shared" si="65"/>
        <v>0</v>
      </c>
      <c r="O338" s="1">
        <f t="shared" si="66"/>
        <v>0</v>
      </c>
      <c r="P338" s="2">
        <f t="shared" si="67"/>
        <v>0</v>
      </c>
      <c r="Q338" s="1">
        <f t="shared" si="68"/>
        <v>0</v>
      </c>
      <c r="R338" s="2">
        <f t="shared" si="69"/>
        <v>0</v>
      </c>
    </row>
    <row r="339" spans="7:18" ht="12.75">
      <c r="G339"/>
      <c r="H339"/>
      <c r="I339"/>
      <c r="J339"/>
      <c r="K339"/>
      <c r="L339" s="2">
        <f t="shared" si="64"/>
        <v>0</v>
      </c>
      <c r="N339" s="2">
        <f t="shared" si="65"/>
        <v>0</v>
      </c>
      <c r="O339" s="1">
        <f t="shared" si="66"/>
        <v>0</v>
      </c>
      <c r="P339" s="2">
        <f t="shared" si="67"/>
        <v>0</v>
      </c>
      <c r="Q339" s="1">
        <f t="shared" si="68"/>
        <v>0</v>
      </c>
      <c r="R339" s="2">
        <f t="shared" si="69"/>
        <v>0</v>
      </c>
    </row>
    <row r="340" spans="7:18" ht="12.75">
      <c r="G340"/>
      <c r="H340"/>
      <c r="I340"/>
      <c r="J340"/>
      <c r="K340"/>
      <c r="L340" s="2">
        <f t="shared" si="64"/>
        <v>0</v>
      </c>
      <c r="N340" s="2">
        <f t="shared" si="65"/>
        <v>0</v>
      </c>
      <c r="O340" s="1">
        <f t="shared" si="66"/>
        <v>0</v>
      </c>
      <c r="P340" s="2">
        <f t="shared" si="67"/>
        <v>0</v>
      </c>
      <c r="Q340" s="1">
        <f t="shared" si="68"/>
        <v>0</v>
      </c>
      <c r="R340" s="2">
        <f t="shared" si="69"/>
        <v>0</v>
      </c>
    </row>
    <row r="341" spans="7:18" ht="12.75">
      <c r="G341"/>
      <c r="H341"/>
      <c r="I341"/>
      <c r="J341"/>
      <c r="K341"/>
      <c r="L341" s="2">
        <f t="shared" si="64"/>
        <v>0</v>
      </c>
      <c r="N341" s="2">
        <f t="shared" si="65"/>
        <v>0</v>
      </c>
      <c r="O341" s="1">
        <f t="shared" si="66"/>
        <v>0</v>
      </c>
      <c r="P341" s="2">
        <f t="shared" si="67"/>
        <v>0</v>
      </c>
      <c r="Q341" s="1">
        <f t="shared" si="68"/>
        <v>0</v>
      </c>
      <c r="R341" s="2">
        <f t="shared" si="69"/>
        <v>0</v>
      </c>
    </row>
    <row r="342" spans="7:18" ht="12.75">
      <c r="G342"/>
      <c r="H342"/>
      <c r="I342"/>
      <c r="J342"/>
      <c r="K342"/>
      <c r="L342" s="2">
        <f aca="true" t="shared" si="73" ref="L342:L405">+K342-TRUNC(K342)</f>
        <v>0</v>
      </c>
      <c r="N342" s="2">
        <f aca="true" t="shared" si="74" ref="N342:N405">+CHOOSE($L$8,($Q$3*H342)+$R$3,($Q$4*H342)+$R$4,($Q$5*H342)+$R$5,($Q$6*H342)+$R$6,H342)</f>
        <v>0</v>
      </c>
      <c r="O342" s="1">
        <f aca="true" t="shared" si="75" ref="O342:O405">+K342</f>
        <v>0</v>
      </c>
      <c r="P342" s="2">
        <f aca="true" t="shared" si="76" ref="P342:P405">+N342</f>
        <v>0</v>
      </c>
      <c r="Q342" s="1">
        <f aca="true" t="shared" si="77" ref="Q342:Q405">+K342-(INT(K342/1000)*1000)</f>
        <v>0</v>
      </c>
      <c r="R342" s="2">
        <f aca="true" t="shared" si="78" ref="R342:R405">+P342</f>
        <v>0</v>
      </c>
    </row>
    <row r="343" spans="7:18" ht="12.75">
      <c r="G343"/>
      <c r="H343"/>
      <c r="I343"/>
      <c r="J343"/>
      <c r="K343"/>
      <c r="L343" s="2">
        <f t="shared" si="73"/>
        <v>0</v>
      </c>
      <c r="N343" s="2">
        <f t="shared" si="74"/>
        <v>0</v>
      </c>
      <c r="O343" s="1">
        <f t="shared" si="75"/>
        <v>0</v>
      </c>
      <c r="P343" s="2">
        <f t="shared" si="76"/>
        <v>0</v>
      </c>
      <c r="Q343" s="1">
        <f t="shared" si="77"/>
        <v>0</v>
      </c>
      <c r="R343" s="2">
        <f t="shared" si="78"/>
        <v>0</v>
      </c>
    </row>
    <row r="344" spans="7:18" ht="12.75">
      <c r="G344"/>
      <c r="H344"/>
      <c r="I344"/>
      <c r="J344"/>
      <c r="K344"/>
      <c r="L344" s="2">
        <f t="shared" si="73"/>
        <v>0</v>
      </c>
      <c r="N344" s="2">
        <f t="shared" si="74"/>
        <v>0</v>
      </c>
      <c r="O344" s="1">
        <f t="shared" si="75"/>
        <v>0</v>
      </c>
      <c r="P344" s="2">
        <f t="shared" si="76"/>
        <v>0</v>
      </c>
      <c r="Q344" s="1">
        <f t="shared" si="77"/>
        <v>0</v>
      </c>
      <c r="R344" s="2">
        <f t="shared" si="78"/>
        <v>0</v>
      </c>
    </row>
    <row r="345" spans="7:18" ht="12.75">
      <c r="G345"/>
      <c r="H345"/>
      <c r="I345"/>
      <c r="J345"/>
      <c r="K345"/>
      <c r="L345" s="2">
        <f t="shared" si="73"/>
        <v>0</v>
      </c>
      <c r="N345" s="2">
        <f t="shared" si="74"/>
        <v>0</v>
      </c>
      <c r="O345" s="1">
        <f t="shared" si="75"/>
        <v>0</v>
      </c>
      <c r="P345" s="2">
        <f t="shared" si="76"/>
        <v>0</v>
      </c>
      <c r="Q345" s="1">
        <f t="shared" si="77"/>
        <v>0</v>
      </c>
      <c r="R345" s="2">
        <f t="shared" si="78"/>
        <v>0</v>
      </c>
    </row>
    <row r="346" spans="7:18" ht="12.75">
      <c r="G346"/>
      <c r="H346"/>
      <c r="I346"/>
      <c r="J346"/>
      <c r="K346"/>
      <c r="L346" s="2">
        <f t="shared" si="73"/>
        <v>0</v>
      </c>
      <c r="N346" s="2">
        <f t="shared" si="74"/>
        <v>0</v>
      </c>
      <c r="O346" s="1">
        <f t="shared" si="75"/>
        <v>0</v>
      </c>
      <c r="P346" s="2">
        <f t="shared" si="76"/>
        <v>0</v>
      </c>
      <c r="Q346" s="1">
        <f t="shared" si="77"/>
        <v>0</v>
      </c>
      <c r="R346" s="2">
        <f t="shared" si="78"/>
        <v>0</v>
      </c>
    </row>
    <row r="347" spans="7:18" ht="12.75">
      <c r="G347"/>
      <c r="H347"/>
      <c r="I347"/>
      <c r="J347"/>
      <c r="K347"/>
      <c r="L347" s="2">
        <f t="shared" si="73"/>
        <v>0</v>
      </c>
      <c r="N347" s="2">
        <f t="shared" si="74"/>
        <v>0</v>
      </c>
      <c r="O347" s="1">
        <f t="shared" si="75"/>
        <v>0</v>
      </c>
      <c r="P347" s="2">
        <f t="shared" si="76"/>
        <v>0</v>
      </c>
      <c r="Q347" s="1">
        <f t="shared" si="77"/>
        <v>0</v>
      </c>
      <c r="R347" s="2">
        <f t="shared" si="78"/>
        <v>0</v>
      </c>
    </row>
    <row r="348" spans="7:18" ht="12.75">
      <c r="G348"/>
      <c r="H348"/>
      <c r="I348"/>
      <c r="J348"/>
      <c r="K348"/>
      <c r="L348" s="2">
        <f t="shared" si="73"/>
        <v>0</v>
      </c>
      <c r="N348" s="2">
        <f t="shared" si="74"/>
        <v>0</v>
      </c>
      <c r="O348" s="1">
        <f t="shared" si="75"/>
        <v>0</v>
      </c>
      <c r="P348" s="2">
        <f t="shared" si="76"/>
        <v>0</v>
      </c>
      <c r="Q348" s="1">
        <f t="shared" si="77"/>
        <v>0</v>
      </c>
      <c r="R348" s="2">
        <f t="shared" si="78"/>
        <v>0</v>
      </c>
    </row>
    <row r="349" spans="7:18" ht="12.75">
      <c r="G349"/>
      <c r="H349"/>
      <c r="I349"/>
      <c r="J349"/>
      <c r="K349"/>
      <c r="L349" s="2">
        <f t="shared" si="73"/>
        <v>0</v>
      </c>
      <c r="N349" s="2">
        <f t="shared" si="74"/>
        <v>0</v>
      </c>
      <c r="O349" s="1">
        <f t="shared" si="75"/>
        <v>0</v>
      </c>
      <c r="P349" s="2">
        <f t="shared" si="76"/>
        <v>0</v>
      </c>
      <c r="Q349" s="1">
        <f t="shared" si="77"/>
        <v>0</v>
      </c>
      <c r="R349" s="2">
        <f t="shared" si="78"/>
        <v>0</v>
      </c>
    </row>
    <row r="350" spans="7:18" ht="12.75">
      <c r="G350"/>
      <c r="H350"/>
      <c r="I350"/>
      <c r="J350"/>
      <c r="K350"/>
      <c r="L350" s="2">
        <f t="shared" si="73"/>
        <v>0</v>
      </c>
      <c r="N350" s="2">
        <f t="shared" si="74"/>
        <v>0</v>
      </c>
      <c r="O350" s="1">
        <f t="shared" si="75"/>
        <v>0</v>
      </c>
      <c r="P350" s="2">
        <f t="shared" si="76"/>
        <v>0</v>
      </c>
      <c r="Q350" s="1">
        <f t="shared" si="77"/>
        <v>0</v>
      </c>
      <c r="R350" s="2">
        <f t="shared" si="78"/>
        <v>0</v>
      </c>
    </row>
    <row r="351" spans="7:18" ht="12.75">
      <c r="G351"/>
      <c r="H351"/>
      <c r="I351"/>
      <c r="J351"/>
      <c r="K351"/>
      <c r="L351" s="2">
        <f t="shared" si="73"/>
        <v>0</v>
      </c>
      <c r="N351" s="2">
        <f t="shared" si="74"/>
        <v>0</v>
      </c>
      <c r="O351" s="1">
        <f t="shared" si="75"/>
        <v>0</v>
      </c>
      <c r="P351" s="2">
        <f t="shared" si="76"/>
        <v>0</v>
      </c>
      <c r="Q351" s="1">
        <f t="shared" si="77"/>
        <v>0</v>
      </c>
      <c r="R351" s="2">
        <f t="shared" si="78"/>
        <v>0</v>
      </c>
    </row>
    <row r="352" spans="7:18" ht="12.75">
      <c r="G352"/>
      <c r="H352"/>
      <c r="I352"/>
      <c r="J352"/>
      <c r="K352"/>
      <c r="L352" s="2">
        <f t="shared" si="73"/>
        <v>0</v>
      </c>
      <c r="N352" s="2">
        <f t="shared" si="74"/>
        <v>0</v>
      </c>
      <c r="O352" s="1">
        <f t="shared" si="75"/>
        <v>0</v>
      </c>
      <c r="P352" s="2">
        <f t="shared" si="76"/>
        <v>0</v>
      </c>
      <c r="Q352" s="1">
        <f t="shared" si="77"/>
        <v>0</v>
      </c>
      <c r="R352" s="2">
        <f t="shared" si="78"/>
        <v>0</v>
      </c>
    </row>
    <row r="353" spans="7:18" ht="12.75">
      <c r="G353"/>
      <c r="H353"/>
      <c r="I353"/>
      <c r="J353"/>
      <c r="K353"/>
      <c r="L353" s="2">
        <f t="shared" si="73"/>
        <v>0</v>
      </c>
      <c r="N353" s="2">
        <f t="shared" si="74"/>
        <v>0</v>
      </c>
      <c r="O353" s="1">
        <f t="shared" si="75"/>
        <v>0</v>
      </c>
      <c r="P353" s="2">
        <f t="shared" si="76"/>
        <v>0</v>
      </c>
      <c r="Q353" s="1">
        <f t="shared" si="77"/>
        <v>0</v>
      </c>
      <c r="R353" s="2">
        <f t="shared" si="78"/>
        <v>0</v>
      </c>
    </row>
    <row r="354" spans="7:18" ht="12.75">
      <c r="G354"/>
      <c r="H354"/>
      <c r="I354"/>
      <c r="J354"/>
      <c r="K354"/>
      <c r="L354" s="2">
        <f t="shared" si="73"/>
        <v>0</v>
      </c>
      <c r="N354" s="2">
        <f t="shared" si="74"/>
        <v>0</v>
      </c>
      <c r="O354" s="1">
        <f t="shared" si="75"/>
        <v>0</v>
      </c>
      <c r="P354" s="2">
        <f t="shared" si="76"/>
        <v>0</v>
      </c>
      <c r="Q354" s="1">
        <f t="shared" si="77"/>
        <v>0</v>
      </c>
      <c r="R354" s="2">
        <f t="shared" si="78"/>
        <v>0</v>
      </c>
    </row>
    <row r="355" spans="7:18" ht="12.75">
      <c r="G355"/>
      <c r="H355"/>
      <c r="I355"/>
      <c r="J355"/>
      <c r="K355"/>
      <c r="L355" s="2">
        <f t="shared" si="73"/>
        <v>0</v>
      </c>
      <c r="N355" s="2">
        <f t="shared" si="74"/>
        <v>0</v>
      </c>
      <c r="O355" s="1">
        <f t="shared" si="75"/>
        <v>0</v>
      </c>
      <c r="P355" s="2">
        <f t="shared" si="76"/>
        <v>0</v>
      </c>
      <c r="Q355" s="1">
        <f t="shared" si="77"/>
        <v>0</v>
      </c>
      <c r="R355" s="2">
        <f t="shared" si="78"/>
        <v>0</v>
      </c>
    </row>
    <row r="356" spans="7:18" ht="12.75">
      <c r="G356"/>
      <c r="H356"/>
      <c r="I356"/>
      <c r="J356"/>
      <c r="K356"/>
      <c r="L356" s="2">
        <f t="shared" si="73"/>
        <v>0</v>
      </c>
      <c r="N356" s="2">
        <f t="shared" si="74"/>
        <v>0</v>
      </c>
      <c r="O356" s="1">
        <f t="shared" si="75"/>
        <v>0</v>
      </c>
      <c r="P356" s="2">
        <f t="shared" si="76"/>
        <v>0</v>
      </c>
      <c r="Q356" s="1">
        <f t="shared" si="77"/>
        <v>0</v>
      </c>
      <c r="R356" s="2">
        <f t="shared" si="78"/>
        <v>0</v>
      </c>
    </row>
    <row r="357" spans="7:18" ht="12.75">
      <c r="G357"/>
      <c r="H357"/>
      <c r="I357"/>
      <c r="J357"/>
      <c r="K357"/>
      <c r="L357" s="2">
        <f t="shared" si="73"/>
        <v>0</v>
      </c>
      <c r="N357" s="2">
        <f t="shared" si="74"/>
        <v>0</v>
      </c>
      <c r="O357" s="1">
        <f t="shared" si="75"/>
        <v>0</v>
      </c>
      <c r="P357" s="2">
        <f t="shared" si="76"/>
        <v>0</v>
      </c>
      <c r="Q357" s="1">
        <f t="shared" si="77"/>
        <v>0</v>
      </c>
      <c r="R357" s="2">
        <f t="shared" si="78"/>
        <v>0</v>
      </c>
    </row>
    <row r="358" spans="7:18" ht="12.75">
      <c r="G358"/>
      <c r="H358"/>
      <c r="I358"/>
      <c r="J358"/>
      <c r="K358"/>
      <c r="L358" s="2">
        <f t="shared" si="73"/>
        <v>0</v>
      </c>
      <c r="N358" s="2">
        <f t="shared" si="74"/>
        <v>0</v>
      </c>
      <c r="O358" s="1">
        <f t="shared" si="75"/>
        <v>0</v>
      </c>
      <c r="P358" s="2">
        <f t="shared" si="76"/>
        <v>0</v>
      </c>
      <c r="Q358" s="1">
        <f t="shared" si="77"/>
        <v>0</v>
      </c>
      <c r="R358" s="2">
        <f t="shared" si="78"/>
        <v>0</v>
      </c>
    </row>
    <row r="359" spans="7:18" ht="12.75">
      <c r="G359"/>
      <c r="H359"/>
      <c r="I359"/>
      <c r="J359"/>
      <c r="K359"/>
      <c r="L359" s="2">
        <f t="shared" si="73"/>
        <v>0</v>
      </c>
      <c r="N359" s="2">
        <f t="shared" si="74"/>
        <v>0</v>
      </c>
      <c r="O359" s="1">
        <f t="shared" si="75"/>
        <v>0</v>
      </c>
      <c r="P359" s="2">
        <f t="shared" si="76"/>
        <v>0</v>
      </c>
      <c r="Q359" s="1">
        <f t="shared" si="77"/>
        <v>0</v>
      </c>
      <c r="R359" s="2">
        <f t="shared" si="78"/>
        <v>0</v>
      </c>
    </row>
    <row r="360" spans="7:18" ht="12.75">
      <c r="G360"/>
      <c r="H360"/>
      <c r="I360"/>
      <c r="J360"/>
      <c r="K360"/>
      <c r="L360" s="2">
        <f t="shared" si="73"/>
        <v>0</v>
      </c>
      <c r="N360" s="2">
        <f t="shared" si="74"/>
        <v>0</v>
      </c>
      <c r="O360" s="1">
        <f t="shared" si="75"/>
        <v>0</v>
      </c>
      <c r="P360" s="2">
        <f t="shared" si="76"/>
        <v>0</v>
      </c>
      <c r="Q360" s="1">
        <f t="shared" si="77"/>
        <v>0</v>
      </c>
      <c r="R360" s="2">
        <f t="shared" si="78"/>
        <v>0</v>
      </c>
    </row>
    <row r="361" spans="7:18" ht="12.75">
      <c r="G361"/>
      <c r="H361"/>
      <c r="I361"/>
      <c r="J361"/>
      <c r="K361"/>
      <c r="L361" s="2">
        <f t="shared" si="73"/>
        <v>0</v>
      </c>
      <c r="N361" s="2">
        <f t="shared" si="74"/>
        <v>0</v>
      </c>
      <c r="O361" s="1">
        <f t="shared" si="75"/>
        <v>0</v>
      </c>
      <c r="P361" s="2">
        <f t="shared" si="76"/>
        <v>0</v>
      </c>
      <c r="Q361" s="1">
        <f t="shared" si="77"/>
        <v>0</v>
      </c>
      <c r="R361" s="2">
        <f t="shared" si="78"/>
        <v>0</v>
      </c>
    </row>
    <row r="362" spans="7:18" ht="12.75">
      <c r="G362"/>
      <c r="H362"/>
      <c r="I362"/>
      <c r="J362"/>
      <c r="K362"/>
      <c r="L362" s="2">
        <f t="shared" si="73"/>
        <v>0</v>
      </c>
      <c r="N362" s="2">
        <f t="shared" si="74"/>
        <v>0</v>
      </c>
      <c r="O362" s="1">
        <f t="shared" si="75"/>
        <v>0</v>
      </c>
      <c r="P362" s="2">
        <f t="shared" si="76"/>
        <v>0</v>
      </c>
      <c r="Q362" s="1">
        <f t="shared" si="77"/>
        <v>0</v>
      </c>
      <c r="R362" s="2">
        <f t="shared" si="78"/>
        <v>0</v>
      </c>
    </row>
    <row r="363" spans="7:18" ht="12.75">
      <c r="G363"/>
      <c r="H363"/>
      <c r="I363"/>
      <c r="J363"/>
      <c r="K363"/>
      <c r="L363" s="2">
        <f t="shared" si="73"/>
        <v>0</v>
      </c>
      <c r="N363" s="2">
        <f t="shared" si="74"/>
        <v>0</v>
      </c>
      <c r="O363" s="1">
        <f t="shared" si="75"/>
        <v>0</v>
      </c>
      <c r="P363" s="2">
        <f t="shared" si="76"/>
        <v>0</v>
      </c>
      <c r="Q363" s="1">
        <f t="shared" si="77"/>
        <v>0</v>
      </c>
      <c r="R363" s="2">
        <f t="shared" si="78"/>
        <v>0</v>
      </c>
    </row>
    <row r="364" spans="7:18" ht="12.75">
      <c r="G364"/>
      <c r="H364"/>
      <c r="I364"/>
      <c r="J364"/>
      <c r="K364"/>
      <c r="L364" s="2">
        <f t="shared" si="73"/>
        <v>0</v>
      </c>
      <c r="N364" s="2">
        <f t="shared" si="74"/>
        <v>0</v>
      </c>
      <c r="O364" s="1">
        <f t="shared" si="75"/>
        <v>0</v>
      </c>
      <c r="P364" s="2">
        <f t="shared" si="76"/>
        <v>0</v>
      </c>
      <c r="Q364" s="1">
        <f t="shared" si="77"/>
        <v>0</v>
      </c>
      <c r="R364" s="2">
        <f t="shared" si="78"/>
        <v>0</v>
      </c>
    </row>
    <row r="365" spans="7:18" ht="12.75">
      <c r="G365"/>
      <c r="H365"/>
      <c r="I365"/>
      <c r="J365"/>
      <c r="K365"/>
      <c r="L365" s="2">
        <f t="shared" si="73"/>
        <v>0</v>
      </c>
      <c r="N365" s="2">
        <f t="shared" si="74"/>
        <v>0</v>
      </c>
      <c r="O365" s="1">
        <f t="shared" si="75"/>
        <v>0</v>
      </c>
      <c r="P365" s="2">
        <f t="shared" si="76"/>
        <v>0</v>
      </c>
      <c r="Q365" s="1">
        <f t="shared" si="77"/>
        <v>0</v>
      </c>
      <c r="R365" s="2">
        <f t="shared" si="78"/>
        <v>0</v>
      </c>
    </row>
    <row r="366" spans="7:18" ht="12.75">
      <c r="G366"/>
      <c r="H366"/>
      <c r="I366"/>
      <c r="J366"/>
      <c r="K366"/>
      <c r="L366" s="2">
        <f t="shared" si="73"/>
        <v>0</v>
      </c>
      <c r="N366" s="2">
        <f t="shared" si="74"/>
        <v>0</v>
      </c>
      <c r="O366" s="1">
        <f t="shared" si="75"/>
        <v>0</v>
      </c>
      <c r="P366" s="2">
        <f t="shared" si="76"/>
        <v>0</v>
      </c>
      <c r="Q366" s="1">
        <f t="shared" si="77"/>
        <v>0</v>
      </c>
      <c r="R366" s="2">
        <f t="shared" si="78"/>
        <v>0</v>
      </c>
    </row>
    <row r="367" spans="7:18" ht="12.75">
      <c r="G367"/>
      <c r="H367"/>
      <c r="I367"/>
      <c r="J367"/>
      <c r="K367"/>
      <c r="L367" s="2">
        <f t="shared" si="73"/>
        <v>0</v>
      </c>
      <c r="N367" s="2">
        <f t="shared" si="74"/>
        <v>0</v>
      </c>
      <c r="O367" s="1">
        <f t="shared" si="75"/>
        <v>0</v>
      </c>
      <c r="P367" s="2">
        <f t="shared" si="76"/>
        <v>0</v>
      </c>
      <c r="Q367" s="1">
        <f t="shared" si="77"/>
        <v>0</v>
      </c>
      <c r="R367" s="2">
        <f t="shared" si="78"/>
        <v>0</v>
      </c>
    </row>
    <row r="368" spans="7:18" ht="12.75">
      <c r="G368"/>
      <c r="H368"/>
      <c r="I368"/>
      <c r="J368"/>
      <c r="K368"/>
      <c r="L368" s="2">
        <f t="shared" si="73"/>
        <v>0</v>
      </c>
      <c r="N368" s="2">
        <f t="shared" si="74"/>
        <v>0</v>
      </c>
      <c r="O368" s="1">
        <f t="shared" si="75"/>
        <v>0</v>
      </c>
      <c r="P368" s="2">
        <f t="shared" si="76"/>
        <v>0</v>
      </c>
      <c r="Q368" s="1">
        <f t="shared" si="77"/>
        <v>0</v>
      </c>
      <c r="R368" s="2">
        <f t="shared" si="78"/>
        <v>0</v>
      </c>
    </row>
    <row r="369" spans="7:18" ht="12.75">
      <c r="G369"/>
      <c r="H369"/>
      <c r="I369"/>
      <c r="J369"/>
      <c r="K369"/>
      <c r="L369" s="2">
        <f t="shared" si="73"/>
        <v>0</v>
      </c>
      <c r="N369" s="2">
        <f t="shared" si="74"/>
        <v>0</v>
      </c>
      <c r="O369" s="1">
        <f t="shared" si="75"/>
        <v>0</v>
      </c>
      <c r="P369" s="2">
        <f t="shared" si="76"/>
        <v>0</v>
      </c>
      <c r="Q369" s="1">
        <f t="shared" si="77"/>
        <v>0</v>
      </c>
      <c r="R369" s="2">
        <f t="shared" si="78"/>
        <v>0</v>
      </c>
    </row>
    <row r="370" spans="7:18" ht="12.75">
      <c r="G370"/>
      <c r="H370"/>
      <c r="I370"/>
      <c r="J370"/>
      <c r="K370"/>
      <c r="L370" s="2">
        <f t="shared" si="73"/>
        <v>0</v>
      </c>
      <c r="N370" s="2">
        <f t="shared" si="74"/>
        <v>0</v>
      </c>
      <c r="O370" s="1">
        <f t="shared" si="75"/>
        <v>0</v>
      </c>
      <c r="P370" s="2">
        <f t="shared" si="76"/>
        <v>0</v>
      </c>
      <c r="Q370" s="1">
        <f t="shared" si="77"/>
        <v>0</v>
      </c>
      <c r="R370" s="2">
        <f t="shared" si="78"/>
        <v>0</v>
      </c>
    </row>
    <row r="371" spans="7:18" ht="12.75">
      <c r="G371"/>
      <c r="H371"/>
      <c r="I371"/>
      <c r="J371"/>
      <c r="K371"/>
      <c r="L371" s="2">
        <f t="shared" si="73"/>
        <v>0</v>
      </c>
      <c r="N371" s="2">
        <f t="shared" si="74"/>
        <v>0</v>
      </c>
      <c r="O371" s="1">
        <f t="shared" si="75"/>
        <v>0</v>
      </c>
      <c r="P371" s="2">
        <f t="shared" si="76"/>
        <v>0</v>
      </c>
      <c r="Q371" s="1">
        <f t="shared" si="77"/>
        <v>0</v>
      </c>
      <c r="R371" s="2">
        <f t="shared" si="78"/>
        <v>0</v>
      </c>
    </row>
    <row r="372" spans="7:18" ht="12.75">
      <c r="G372"/>
      <c r="H372"/>
      <c r="I372"/>
      <c r="J372"/>
      <c r="K372"/>
      <c r="L372" s="2">
        <f t="shared" si="73"/>
        <v>0</v>
      </c>
      <c r="N372" s="2">
        <f t="shared" si="74"/>
        <v>0</v>
      </c>
      <c r="O372" s="1">
        <f t="shared" si="75"/>
        <v>0</v>
      </c>
      <c r="P372" s="2">
        <f t="shared" si="76"/>
        <v>0</v>
      </c>
      <c r="Q372" s="1">
        <f t="shared" si="77"/>
        <v>0</v>
      </c>
      <c r="R372" s="2">
        <f t="shared" si="78"/>
        <v>0</v>
      </c>
    </row>
    <row r="373" spans="7:18" ht="12.75">
      <c r="G373"/>
      <c r="H373"/>
      <c r="I373"/>
      <c r="J373"/>
      <c r="K373"/>
      <c r="L373" s="2">
        <f t="shared" si="73"/>
        <v>0</v>
      </c>
      <c r="N373" s="2">
        <f t="shared" si="74"/>
        <v>0</v>
      </c>
      <c r="O373" s="1">
        <f t="shared" si="75"/>
        <v>0</v>
      </c>
      <c r="P373" s="2">
        <f t="shared" si="76"/>
        <v>0</v>
      </c>
      <c r="Q373" s="1">
        <f t="shared" si="77"/>
        <v>0</v>
      </c>
      <c r="R373" s="2">
        <f t="shared" si="78"/>
        <v>0</v>
      </c>
    </row>
    <row r="374" spans="7:18" ht="12.75">
      <c r="G374"/>
      <c r="H374"/>
      <c r="I374"/>
      <c r="J374"/>
      <c r="K374"/>
      <c r="L374" s="2">
        <f t="shared" si="73"/>
        <v>0</v>
      </c>
      <c r="N374" s="2">
        <f t="shared" si="74"/>
        <v>0</v>
      </c>
      <c r="O374" s="1">
        <f t="shared" si="75"/>
        <v>0</v>
      </c>
      <c r="P374" s="2">
        <f t="shared" si="76"/>
        <v>0</v>
      </c>
      <c r="Q374" s="1">
        <f t="shared" si="77"/>
        <v>0</v>
      </c>
      <c r="R374" s="2">
        <f t="shared" si="78"/>
        <v>0</v>
      </c>
    </row>
    <row r="375" spans="7:18" ht="12.75">
      <c r="G375"/>
      <c r="H375"/>
      <c r="I375"/>
      <c r="J375"/>
      <c r="K375"/>
      <c r="L375" s="2">
        <f t="shared" si="73"/>
        <v>0</v>
      </c>
      <c r="N375" s="2">
        <f t="shared" si="74"/>
        <v>0</v>
      </c>
      <c r="O375" s="1">
        <f t="shared" si="75"/>
        <v>0</v>
      </c>
      <c r="P375" s="2">
        <f t="shared" si="76"/>
        <v>0</v>
      </c>
      <c r="Q375" s="1">
        <f t="shared" si="77"/>
        <v>0</v>
      </c>
      <c r="R375" s="2">
        <f t="shared" si="78"/>
        <v>0</v>
      </c>
    </row>
    <row r="376" spans="7:18" ht="12.75">
      <c r="G376"/>
      <c r="H376"/>
      <c r="I376"/>
      <c r="J376"/>
      <c r="K376"/>
      <c r="L376" s="2">
        <f t="shared" si="73"/>
        <v>0</v>
      </c>
      <c r="N376" s="2">
        <f t="shared" si="74"/>
        <v>0</v>
      </c>
      <c r="O376" s="1">
        <f t="shared" si="75"/>
        <v>0</v>
      </c>
      <c r="P376" s="2">
        <f t="shared" si="76"/>
        <v>0</v>
      </c>
      <c r="Q376" s="1">
        <f t="shared" si="77"/>
        <v>0</v>
      </c>
      <c r="R376" s="2">
        <f t="shared" si="78"/>
        <v>0</v>
      </c>
    </row>
    <row r="377" spans="7:18" ht="12.75">
      <c r="G377"/>
      <c r="H377"/>
      <c r="I377"/>
      <c r="J377"/>
      <c r="K377"/>
      <c r="L377" s="2">
        <f t="shared" si="73"/>
        <v>0</v>
      </c>
      <c r="N377" s="2">
        <f t="shared" si="74"/>
        <v>0</v>
      </c>
      <c r="O377" s="1">
        <f t="shared" si="75"/>
        <v>0</v>
      </c>
      <c r="P377" s="2">
        <f t="shared" si="76"/>
        <v>0</v>
      </c>
      <c r="Q377" s="1">
        <f t="shared" si="77"/>
        <v>0</v>
      </c>
      <c r="R377" s="2">
        <f t="shared" si="78"/>
        <v>0</v>
      </c>
    </row>
    <row r="378" spans="7:18" ht="12.75">
      <c r="G378"/>
      <c r="H378"/>
      <c r="I378"/>
      <c r="J378"/>
      <c r="K378"/>
      <c r="L378" s="2">
        <f t="shared" si="73"/>
        <v>0</v>
      </c>
      <c r="N378" s="2">
        <f t="shared" si="74"/>
        <v>0</v>
      </c>
      <c r="O378" s="1">
        <f t="shared" si="75"/>
        <v>0</v>
      </c>
      <c r="P378" s="2">
        <f t="shared" si="76"/>
        <v>0</v>
      </c>
      <c r="Q378" s="1">
        <f t="shared" si="77"/>
        <v>0</v>
      </c>
      <c r="R378" s="2">
        <f t="shared" si="78"/>
        <v>0</v>
      </c>
    </row>
    <row r="379" spans="7:18" ht="12.75">
      <c r="G379"/>
      <c r="H379"/>
      <c r="I379"/>
      <c r="J379"/>
      <c r="K379"/>
      <c r="L379" s="2">
        <f t="shared" si="73"/>
        <v>0</v>
      </c>
      <c r="N379" s="2">
        <f t="shared" si="74"/>
        <v>0</v>
      </c>
      <c r="O379" s="1">
        <f t="shared" si="75"/>
        <v>0</v>
      </c>
      <c r="P379" s="2">
        <f t="shared" si="76"/>
        <v>0</v>
      </c>
      <c r="Q379" s="1">
        <f t="shared" si="77"/>
        <v>0</v>
      </c>
      <c r="R379" s="2">
        <f t="shared" si="78"/>
        <v>0</v>
      </c>
    </row>
    <row r="380" spans="7:18" ht="12.75">
      <c r="G380"/>
      <c r="H380"/>
      <c r="I380"/>
      <c r="J380"/>
      <c r="K380"/>
      <c r="L380" s="2">
        <f t="shared" si="73"/>
        <v>0</v>
      </c>
      <c r="N380" s="2">
        <f t="shared" si="74"/>
        <v>0</v>
      </c>
      <c r="O380" s="1">
        <f t="shared" si="75"/>
        <v>0</v>
      </c>
      <c r="P380" s="2">
        <f t="shared" si="76"/>
        <v>0</v>
      </c>
      <c r="Q380" s="1">
        <f t="shared" si="77"/>
        <v>0</v>
      </c>
      <c r="R380" s="2">
        <f t="shared" si="78"/>
        <v>0</v>
      </c>
    </row>
    <row r="381" spans="7:18" ht="12.75">
      <c r="G381"/>
      <c r="H381"/>
      <c r="I381"/>
      <c r="J381"/>
      <c r="K381"/>
      <c r="L381" s="2">
        <f t="shared" si="73"/>
        <v>0</v>
      </c>
      <c r="N381" s="2">
        <f t="shared" si="74"/>
        <v>0</v>
      </c>
      <c r="O381" s="1">
        <f t="shared" si="75"/>
        <v>0</v>
      </c>
      <c r="P381" s="2">
        <f t="shared" si="76"/>
        <v>0</v>
      </c>
      <c r="Q381" s="1">
        <f t="shared" si="77"/>
        <v>0</v>
      </c>
      <c r="R381" s="2">
        <f t="shared" si="78"/>
        <v>0</v>
      </c>
    </row>
    <row r="382" spans="7:18" ht="12.75">
      <c r="G382"/>
      <c r="H382"/>
      <c r="I382"/>
      <c r="J382"/>
      <c r="K382"/>
      <c r="L382" s="2">
        <f t="shared" si="73"/>
        <v>0</v>
      </c>
      <c r="N382" s="2">
        <f t="shared" si="74"/>
        <v>0</v>
      </c>
      <c r="O382" s="1">
        <f t="shared" si="75"/>
        <v>0</v>
      </c>
      <c r="P382" s="2">
        <f t="shared" si="76"/>
        <v>0</v>
      </c>
      <c r="Q382" s="1">
        <f t="shared" si="77"/>
        <v>0</v>
      </c>
      <c r="R382" s="2">
        <f t="shared" si="78"/>
        <v>0</v>
      </c>
    </row>
    <row r="383" spans="7:18" ht="12.75">
      <c r="G383"/>
      <c r="H383"/>
      <c r="I383"/>
      <c r="J383"/>
      <c r="K383"/>
      <c r="L383" s="2">
        <f t="shared" si="73"/>
        <v>0</v>
      </c>
      <c r="N383" s="2">
        <f t="shared" si="74"/>
        <v>0</v>
      </c>
      <c r="O383" s="1">
        <f t="shared" si="75"/>
        <v>0</v>
      </c>
      <c r="P383" s="2">
        <f t="shared" si="76"/>
        <v>0</v>
      </c>
      <c r="Q383" s="1">
        <f t="shared" si="77"/>
        <v>0</v>
      </c>
      <c r="R383" s="2">
        <f t="shared" si="78"/>
        <v>0</v>
      </c>
    </row>
    <row r="384" spans="7:18" ht="12.75">
      <c r="G384"/>
      <c r="H384"/>
      <c r="I384"/>
      <c r="J384"/>
      <c r="K384"/>
      <c r="L384" s="2">
        <f t="shared" si="73"/>
        <v>0</v>
      </c>
      <c r="N384" s="2">
        <f t="shared" si="74"/>
        <v>0</v>
      </c>
      <c r="O384" s="1">
        <f t="shared" si="75"/>
        <v>0</v>
      </c>
      <c r="P384" s="2">
        <f t="shared" si="76"/>
        <v>0</v>
      </c>
      <c r="Q384" s="1">
        <f t="shared" si="77"/>
        <v>0</v>
      </c>
      <c r="R384" s="2">
        <f t="shared" si="78"/>
        <v>0</v>
      </c>
    </row>
    <row r="385" spans="7:18" ht="12.75">
      <c r="G385"/>
      <c r="H385"/>
      <c r="I385"/>
      <c r="J385"/>
      <c r="K385"/>
      <c r="L385" s="2">
        <f t="shared" si="73"/>
        <v>0</v>
      </c>
      <c r="N385" s="2">
        <f t="shared" si="74"/>
        <v>0</v>
      </c>
      <c r="O385" s="1">
        <f t="shared" si="75"/>
        <v>0</v>
      </c>
      <c r="P385" s="2">
        <f t="shared" si="76"/>
        <v>0</v>
      </c>
      <c r="Q385" s="1">
        <f t="shared" si="77"/>
        <v>0</v>
      </c>
      <c r="R385" s="2">
        <f t="shared" si="78"/>
        <v>0</v>
      </c>
    </row>
    <row r="386" spans="7:18" ht="12.75">
      <c r="G386"/>
      <c r="H386"/>
      <c r="I386"/>
      <c r="J386"/>
      <c r="K386"/>
      <c r="L386" s="2">
        <f t="shared" si="73"/>
        <v>0</v>
      </c>
      <c r="N386" s="2">
        <f t="shared" si="74"/>
        <v>0</v>
      </c>
      <c r="O386" s="1">
        <f t="shared" si="75"/>
        <v>0</v>
      </c>
      <c r="P386" s="2">
        <f t="shared" si="76"/>
        <v>0</v>
      </c>
      <c r="Q386" s="1">
        <f t="shared" si="77"/>
        <v>0</v>
      </c>
      <c r="R386" s="2">
        <f t="shared" si="78"/>
        <v>0</v>
      </c>
    </row>
    <row r="387" spans="7:18" ht="12.75">
      <c r="G387"/>
      <c r="H387"/>
      <c r="I387"/>
      <c r="J387"/>
      <c r="K387"/>
      <c r="L387" s="2">
        <f t="shared" si="73"/>
        <v>0</v>
      </c>
      <c r="N387" s="2">
        <f t="shared" si="74"/>
        <v>0</v>
      </c>
      <c r="O387" s="1">
        <f t="shared" si="75"/>
        <v>0</v>
      </c>
      <c r="P387" s="2">
        <f t="shared" si="76"/>
        <v>0</v>
      </c>
      <c r="Q387" s="1">
        <f t="shared" si="77"/>
        <v>0</v>
      </c>
      <c r="R387" s="2">
        <f t="shared" si="78"/>
        <v>0</v>
      </c>
    </row>
    <row r="388" spans="7:18" ht="12.75">
      <c r="G388"/>
      <c r="H388"/>
      <c r="I388"/>
      <c r="J388"/>
      <c r="K388"/>
      <c r="L388" s="2">
        <f t="shared" si="73"/>
        <v>0</v>
      </c>
      <c r="N388" s="2">
        <f t="shared" si="74"/>
        <v>0</v>
      </c>
      <c r="O388" s="1">
        <f t="shared" si="75"/>
        <v>0</v>
      </c>
      <c r="P388" s="2">
        <f t="shared" si="76"/>
        <v>0</v>
      </c>
      <c r="Q388" s="1">
        <f t="shared" si="77"/>
        <v>0</v>
      </c>
      <c r="R388" s="2">
        <f t="shared" si="78"/>
        <v>0</v>
      </c>
    </row>
    <row r="389" spans="7:18" ht="12.75">
      <c r="G389"/>
      <c r="H389"/>
      <c r="I389"/>
      <c r="J389"/>
      <c r="K389"/>
      <c r="L389" s="2">
        <f t="shared" si="73"/>
        <v>0</v>
      </c>
      <c r="N389" s="2">
        <f t="shared" si="74"/>
        <v>0</v>
      </c>
      <c r="O389" s="1">
        <f t="shared" si="75"/>
        <v>0</v>
      </c>
      <c r="P389" s="2">
        <f t="shared" si="76"/>
        <v>0</v>
      </c>
      <c r="Q389" s="1">
        <f t="shared" si="77"/>
        <v>0</v>
      </c>
      <c r="R389" s="2">
        <f t="shared" si="78"/>
        <v>0</v>
      </c>
    </row>
    <row r="390" spans="7:18" ht="12.75">
      <c r="G390"/>
      <c r="H390"/>
      <c r="I390"/>
      <c r="J390"/>
      <c r="K390"/>
      <c r="L390" s="2">
        <f t="shared" si="73"/>
        <v>0</v>
      </c>
      <c r="N390" s="2">
        <f t="shared" si="74"/>
        <v>0</v>
      </c>
      <c r="O390" s="1">
        <f t="shared" si="75"/>
        <v>0</v>
      </c>
      <c r="P390" s="2">
        <f t="shared" si="76"/>
        <v>0</v>
      </c>
      <c r="Q390" s="1">
        <f t="shared" si="77"/>
        <v>0</v>
      </c>
      <c r="R390" s="2">
        <f t="shared" si="78"/>
        <v>0</v>
      </c>
    </row>
    <row r="391" spans="7:18" ht="12.75">
      <c r="G391"/>
      <c r="H391"/>
      <c r="I391"/>
      <c r="J391"/>
      <c r="K391"/>
      <c r="L391" s="2">
        <f t="shared" si="73"/>
        <v>0</v>
      </c>
      <c r="N391" s="2">
        <f t="shared" si="74"/>
        <v>0</v>
      </c>
      <c r="O391" s="1">
        <f t="shared" si="75"/>
        <v>0</v>
      </c>
      <c r="P391" s="2">
        <f t="shared" si="76"/>
        <v>0</v>
      </c>
      <c r="Q391" s="1">
        <f t="shared" si="77"/>
        <v>0</v>
      </c>
      <c r="R391" s="2">
        <f t="shared" si="78"/>
        <v>0</v>
      </c>
    </row>
    <row r="392" spans="7:18" ht="12.75">
      <c r="G392"/>
      <c r="H392"/>
      <c r="I392"/>
      <c r="J392"/>
      <c r="K392"/>
      <c r="L392" s="2">
        <f t="shared" si="73"/>
        <v>0</v>
      </c>
      <c r="N392" s="2">
        <f t="shared" si="74"/>
        <v>0</v>
      </c>
      <c r="O392" s="1">
        <f t="shared" si="75"/>
        <v>0</v>
      </c>
      <c r="P392" s="2">
        <f t="shared" si="76"/>
        <v>0</v>
      </c>
      <c r="Q392" s="1">
        <f t="shared" si="77"/>
        <v>0</v>
      </c>
      <c r="R392" s="2">
        <f t="shared" si="78"/>
        <v>0</v>
      </c>
    </row>
    <row r="393" spans="7:18" ht="12.75">
      <c r="G393"/>
      <c r="H393"/>
      <c r="I393"/>
      <c r="J393"/>
      <c r="K393"/>
      <c r="L393" s="2">
        <f t="shared" si="73"/>
        <v>0</v>
      </c>
      <c r="N393" s="2">
        <f t="shared" si="74"/>
        <v>0</v>
      </c>
      <c r="O393" s="1">
        <f t="shared" si="75"/>
        <v>0</v>
      </c>
      <c r="P393" s="2">
        <f t="shared" si="76"/>
        <v>0</v>
      </c>
      <c r="Q393" s="1">
        <f t="shared" si="77"/>
        <v>0</v>
      </c>
      <c r="R393" s="2">
        <f t="shared" si="78"/>
        <v>0</v>
      </c>
    </row>
    <row r="394" spans="7:18" ht="12.75">
      <c r="G394"/>
      <c r="H394"/>
      <c r="I394"/>
      <c r="J394"/>
      <c r="K394"/>
      <c r="L394" s="2">
        <f t="shared" si="73"/>
        <v>0</v>
      </c>
      <c r="N394" s="2">
        <f t="shared" si="74"/>
        <v>0</v>
      </c>
      <c r="O394" s="1">
        <f t="shared" si="75"/>
        <v>0</v>
      </c>
      <c r="P394" s="2">
        <f t="shared" si="76"/>
        <v>0</v>
      </c>
      <c r="Q394" s="1">
        <f t="shared" si="77"/>
        <v>0</v>
      </c>
      <c r="R394" s="2">
        <f t="shared" si="78"/>
        <v>0</v>
      </c>
    </row>
    <row r="395" spans="7:18" ht="12.75">
      <c r="G395"/>
      <c r="H395"/>
      <c r="I395"/>
      <c r="J395"/>
      <c r="K395"/>
      <c r="L395" s="2">
        <f t="shared" si="73"/>
        <v>0</v>
      </c>
      <c r="N395" s="2">
        <f t="shared" si="74"/>
        <v>0</v>
      </c>
      <c r="O395" s="1">
        <f t="shared" si="75"/>
        <v>0</v>
      </c>
      <c r="P395" s="2">
        <f t="shared" si="76"/>
        <v>0</v>
      </c>
      <c r="Q395" s="1">
        <f t="shared" si="77"/>
        <v>0</v>
      </c>
      <c r="R395" s="2">
        <f t="shared" si="78"/>
        <v>0</v>
      </c>
    </row>
    <row r="396" spans="7:18" ht="12.75">
      <c r="G396"/>
      <c r="H396"/>
      <c r="I396"/>
      <c r="J396"/>
      <c r="K396"/>
      <c r="L396" s="2">
        <f t="shared" si="73"/>
        <v>0</v>
      </c>
      <c r="N396" s="2">
        <f t="shared" si="74"/>
        <v>0</v>
      </c>
      <c r="O396" s="1">
        <f t="shared" si="75"/>
        <v>0</v>
      </c>
      <c r="P396" s="2">
        <f t="shared" si="76"/>
        <v>0</v>
      </c>
      <c r="Q396" s="1">
        <f t="shared" si="77"/>
        <v>0</v>
      </c>
      <c r="R396" s="2">
        <f t="shared" si="78"/>
        <v>0</v>
      </c>
    </row>
    <row r="397" spans="7:18" ht="12.75">
      <c r="G397"/>
      <c r="H397"/>
      <c r="I397"/>
      <c r="J397"/>
      <c r="K397"/>
      <c r="L397" s="2">
        <f t="shared" si="73"/>
        <v>0</v>
      </c>
      <c r="N397" s="2">
        <f t="shared" si="74"/>
        <v>0</v>
      </c>
      <c r="O397" s="1">
        <f t="shared" si="75"/>
        <v>0</v>
      </c>
      <c r="P397" s="2">
        <f t="shared" si="76"/>
        <v>0</v>
      </c>
      <c r="Q397" s="1">
        <f t="shared" si="77"/>
        <v>0</v>
      </c>
      <c r="R397" s="2">
        <f t="shared" si="78"/>
        <v>0</v>
      </c>
    </row>
    <row r="398" spans="7:18" ht="12.75">
      <c r="G398"/>
      <c r="H398"/>
      <c r="I398"/>
      <c r="J398"/>
      <c r="K398"/>
      <c r="L398" s="2">
        <f t="shared" si="73"/>
        <v>0</v>
      </c>
      <c r="N398" s="2">
        <f t="shared" si="74"/>
        <v>0</v>
      </c>
      <c r="O398" s="1">
        <f t="shared" si="75"/>
        <v>0</v>
      </c>
      <c r="P398" s="2">
        <f t="shared" si="76"/>
        <v>0</v>
      </c>
      <c r="Q398" s="1">
        <f t="shared" si="77"/>
        <v>0</v>
      </c>
      <c r="R398" s="2">
        <f t="shared" si="78"/>
        <v>0</v>
      </c>
    </row>
    <row r="399" spans="7:18" ht="12.75">
      <c r="G399"/>
      <c r="H399"/>
      <c r="I399"/>
      <c r="J399"/>
      <c r="K399"/>
      <c r="L399" s="2">
        <f t="shared" si="73"/>
        <v>0</v>
      </c>
      <c r="N399" s="2">
        <f t="shared" si="74"/>
        <v>0</v>
      </c>
      <c r="O399" s="1">
        <f t="shared" si="75"/>
        <v>0</v>
      </c>
      <c r="P399" s="2">
        <f t="shared" si="76"/>
        <v>0</v>
      </c>
      <c r="Q399" s="1">
        <f t="shared" si="77"/>
        <v>0</v>
      </c>
      <c r="R399" s="2">
        <f t="shared" si="78"/>
        <v>0</v>
      </c>
    </row>
    <row r="400" spans="7:18" ht="12.75">
      <c r="G400"/>
      <c r="H400"/>
      <c r="I400"/>
      <c r="J400"/>
      <c r="K400"/>
      <c r="L400" s="2">
        <f t="shared" si="73"/>
        <v>0</v>
      </c>
      <c r="N400" s="2">
        <f t="shared" si="74"/>
        <v>0</v>
      </c>
      <c r="O400" s="1">
        <f t="shared" si="75"/>
        <v>0</v>
      </c>
      <c r="P400" s="2">
        <f t="shared" si="76"/>
        <v>0</v>
      </c>
      <c r="Q400" s="1">
        <f t="shared" si="77"/>
        <v>0</v>
      </c>
      <c r="R400" s="2">
        <f t="shared" si="78"/>
        <v>0</v>
      </c>
    </row>
    <row r="401" spans="7:18" ht="12.75">
      <c r="G401"/>
      <c r="H401"/>
      <c r="I401"/>
      <c r="J401"/>
      <c r="K401"/>
      <c r="L401" s="2">
        <f t="shared" si="73"/>
        <v>0</v>
      </c>
      <c r="N401" s="2">
        <f t="shared" si="74"/>
        <v>0</v>
      </c>
      <c r="O401" s="1">
        <f t="shared" si="75"/>
        <v>0</v>
      </c>
      <c r="P401" s="2">
        <f t="shared" si="76"/>
        <v>0</v>
      </c>
      <c r="Q401" s="1">
        <f t="shared" si="77"/>
        <v>0</v>
      </c>
      <c r="R401" s="2">
        <f t="shared" si="78"/>
        <v>0</v>
      </c>
    </row>
    <row r="402" spans="7:18" ht="12.75">
      <c r="G402"/>
      <c r="H402"/>
      <c r="I402"/>
      <c r="J402"/>
      <c r="K402"/>
      <c r="L402" s="2">
        <f t="shared" si="73"/>
        <v>0</v>
      </c>
      <c r="N402" s="2">
        <f t="shared" si="74"/>
        <v>0</v>
      </c>
      <c r="O402" s="1">
        <f t="shared" si="75"/>
        <v>0</v>
      </c>
      <c r="P402" s="2">
        <f t="shared" si="76"/>
        <v>0</v>
      </c>
      <c r="Q402" s="1">
        <f t="shared" si="77"/>
        <v>0</v>
      </c>
      <c r="R402" s="2">
        <f t="shared" si="78"/>
        <v>0</v>
      </c>
    </row>
    <row r="403" spans="7:18" ht="12.75">
      <c r="G403"/>
      <c r="H403"/>
      <c r="I403"/>
      <c r="J403"/>
      <c r="K403"/>
      <c r="L403" s="2">
        <f t="shared" si="73"/>
        <v>0</v>
      </c>
      <c r="N403" s="2">
        <f t="shared" si="74"/>
        <v>0</v>
      </c>
      <c r="O403" s="1">
        <f t="shared" si="75"/>
        <v>0</v>
      </c>
      <c r="P403" s="2">
        <f t="shared" si="76"/>
        <v>0</v>
      </c>
      <c r="Q403" s="1">
        <f t="shared" si="77"/>
        <v>0</v>
      </c>
      <c r="R403" s="2">
        <f t="shared" si="78"/>
        <v>0</v>
      </c>
    </row>
    <row r="404" spans="7:18" ht="12.75">
      <c r="G404"/>
      <c r="H404"/>
      <c r="I404"/>
      <c r="J404"/>
      <c r="K404"/>
      <c r="L404" s="2">
        <f t="shared" si="73"/>
        <v>0</v>
      </c>
      <c r="N404" s="2">
        <f t="shared" si="74"/>
        <v>0</v>
      </c>
      <c r="O404" s="1">
        <f t="shared" si="75"/>
        <v>0</v>
      </c>
      <c r="P404" s="2">
        <f t="shared" si="76"/>
        <v>0</v>
      </c>
      <c r="Q404" s="1">
        <f t="shared" si="77"/>
        <v>0</v>
      </c>
      <c r="R404" s="2">
        <f t="shared" si="78"/>
        <v>0</v>
      </c>
    </row>
    <row r="405" spans="7:18" ht="12.75">
      <c r="G405"/>
      <c r="H405"/>
      <c r="I405"/>
      <c r="J405"/>
      <c r="K405"/>
      <c r="L405" s="2">
        <f t="shared" si="73"/>
        <v>0</v>
      </c>
      <c r="N405" s="2">
        <f t="shared" si="74"/>
        <v>0</v>
      </c>
      <c r="O405" s="1">
        <f t="shared" si="75"/>
        <v>0</v>
      </c>
      <c r="P405" s="2">
        <f t="shared" si="76"/>
        <v>0</v>
      </c>
      <c r="Q405" s="1">
        <f t="shared" si="77"/>
        <v>0</v>
      </c>
      <c r="R405" s="2">
        <f t="shared" si="78"/>
        <v>0</v>
      </c>
    </row>
    <row r="406" spans="7:18" ht="12.75">
      <c r="G406"/>
      <c r="H406"/>
      <c r="I406"/>
      <c r="J406"/>
      <c r="K406"/>
      <c r="L406" s="2">
        <f aca="true" t="shared" si="79" ref="L406:L469">+K406-TRUNC(K406)</f>
        <v>0</v>
      </c>
      <c r="N406" s="2">
        <f aca="true" t="shared" si="80" ref="N406:N469">+CHOOSE($L$8,($Q$3*H406)+$R$3,($Q$4*H406)+$R$4,($Q$5*H406)+$R$5,($Q$6*H406)+$R$6,H406)</f>
        <v>0</v>
      </c>
      <c r="O406" s="1">
        <f aca="true" t="shared" si="81" ref="O406:O469">+K406</f>
        <v>0</v>
      </c>
      <c r="P406" s="2">
        <f aca="true" t="shared" si="82" ref="P406:P469">+N406</f>
        <v>0</v>
      </c>
      <c r="Q406" s="1">
        <f aca="true" t="shared" si="83" ref="Q406:Q469">+K406-(INT(K406/1000)*1000)</f>
        <v>0</v>
      </c>
      <c r="R406" s="2">
        <f aca="true" t="shared" si="84" ref="R406:R469">+P406</f>
        <v>0</v>
      </c>
    </row>
    <row r="407" spans="7:18" ht="12.75">
      <c r="G407"/>
      <c r="H407"/>
      <c r="I407"/>
      <c r="J407"/>
      <c r="K407"/>
      <c r="L407" s="2">
        <f t="shared" si="79"/>
        <v>0</v>
      </c>
      <c r="N407" s="2">
        <f t="shared" si="80"/>
        <v>0</v>
      </c>
      <c r="O407" s="1">
        <f t="shared" si="81"/>
        <v>0</v>
      </c>
      <c r="P407" s="2">
        <f t="shared" si="82"/>
        <v>0</v>
      </c>
      <c r="Q407" s="1">
        <f t="shared" si="83"/>
        <v>0</v>
      </c>
      <c r="R407" s="2">
        <f t="shared" si="84"/>
        <v>0</v>
      </c>
    </row>
    <row r="408" spans="7:18" ht="12.75">
      <c r="G408"/>
      <c r="H408"/>
      <c r="I408"/>
      <c r="J408"/>
      <c r="K408"/>
      <c r="L408" s="2">
        <f t="shared" si="79"/>
        <v>0</v>
      </c>
      <c r="N408" s="2">
        <f t="shared" si="80"/>
        <v>0</v>
      </c>
      <c r="O408" s="1">
        <f t="shared" si="81"/>
        <v>0</v>
      </c>
      <c r="P408" s="2">
        <f t="shared" si="82"/>
        <v>0</v>
      </c>
      <c r="Q408" s="1">
        <f t="shared" si="83"/>
        <v>0</v>
      </c>
      <c r="R408" s="2">
        <f t="shared" si="84"/>
        <v>0</v>
      </c>
    </row>
    <row r="409" spans="7:18" ht="12.75">
      <c r="G409"/>
      <c r="H409"/>
      <c r="I409"/>
      <c r="J409"/>
      <c r="K409"/>
      <c r="L409" s="2">
        <f t="shared" si="79"/>
        <v>0</v>
      </c>
      <c r="N409" s="2">
        <f t="shared" si="80"/>
        <v>0</v>
      </c>
      <c r="O409" s="1">
        <f t="shared" si="81"/>
        <v>0</v>
      </c>
      <c r="P409" s="2">
        <f t="shared" si="82"/>
        <v>0</v>
      </c>
      <c r="Q409" s="1">
        <f t="shared" si="83"/>
        <v>0</v>
      </c>
      <c r="R409" s="2">
        <f t="shared" si="84"/>
        <v>0</v>
      </c>
    </row>
    <row r="410" spans="7:18" ht="12.75">
      <c r="G410"/>
      <c r="H410"/>
      <c r="I410"/>
      <c r="J410"/>
      <c r="K410"/>
      <c r="L410" s="2">
        <f t="shared" si="79"/>
        <v>0</v>
      </c>
      <c r="N410" s="2">
        <f t="shared" si="80"/>
        <v>0</v>
      </c>
      <c r="O410" s="1">
        <f t="shared" si="81"/>
        <v>0</v>
      </c>
      <c r="P410" s="2">
        <f t="shared" si="82"/>
        <v>0</v>
      </c>
      <c r="Q410" s="1">
        <f t="shared" si="83"/>
        <v>0</v>
      </c>
      <c r="R410" s="2">
        <f t="shared" si="84"/>
        <v>0</v>
      </c>
    </row>
    <row r="411" spans="7:18" ht="12.75">
      <c r="G411"/>
      <c r="H411"/>
      <c r="I411"/>
      <c r="J411"/>
      <c r="K411"/>
      <c r="L411" s="2">
        <f t="shared" si="79"/>
        <v>0</v>
      </c>
      <c r="N411" s="2">
        <f t="shared" si="80"/>
        <v>0</v>
      </c>
      <c r="O411" s="1">
        <f t="shared" si="81"/>
        <v>0</v>
      </c>
      <c r="P411" s="2">
        <f t="shared" si="82"/>
        <v>0</v>
      </c>
      <c r="Q411" s="1">
        <f t="shared" si="83"/>
        <v>0</v>
      </c>
      <c r="R411" s="2">
        <f t="shared" si="84"/>
        <v>0</v>
      </c>
    </row>
    <row r="412" spans="7:18" ht="12.75">
      <c r="G412"/>
      <c r="H412"/>
      <c r="I412"/>
      <c r="J412"/>
      <c r="K412"/>
      <c r="L412" s="2">
        <f t="shared" si="79"/>
        <v>0</v>
      </c>
      <c r="N412" s="2">
        <f t="shared" si="80"/>
        <v>0</v>
      </c>
      <c r="O412" s="1">
        <f t="shared" si="81"/>
        <v>0</v>
      </c>
      <c r="P412" s="2">
        <f t="shared" si="82"/>
        <v>0</v>
      </c>
      <c r="Q412" s="1">
        <f t="shared" si="83"/>
        <v>0</v>
      </c>
      <c r="R412" s="2">
        <f t="shared" si="84"/>
        <v>0</v>
      </c>
    </row>
    <row r="413" spans="7:18" ht="12.75">
      <c r="G413"/>
      <c r="H413"/>
      <c r="I413"/>
      <c r="J413"/>
      <c r="K413"/>
      <c r="L413" s="2">
        <f t="shared" si="79"/>
        <v>0</v>
      </c>
      <c r="N413" s="2">
        <f t="shared" si="80"/>
        <v>0</v>
      </c>
      <c r="O413" s="1">
        <f t="shared" si="81"/>
        <v>0</v>
      </c>
      <c r="P413" s="2">
        <f t="shared" si="82"/>
        <v>0</v>
      </c>
      <c r="Q413" s="1">
        <f t="shared" si="83"/>
        <v>0</v>
      </c>
      <c r="R413" s="2">
        <f t="shared" si="84"/>
        <v>0</v>
      </c>
    </row>
    <row r="414" spans="7:18" ht="12.75">
      <c r="G414"/>
      <c r="H414"/>
      <c r="I414"/>
      <c r="J414"/>
      <c r="K414"/>
      <c r="L414" s="2">
        <f t="shared" si="79"/>
        <v>0</v>
      </c>
      <c r="N414" s="2">
        <f t="shared" si="80"/>
        <v>0</v>
      </c>
      <c r="O414" s="1">
        <f t="shared" si="81"/>
        <v>0</v>
      </c>
      <c r="P414" s="2">
        <f t="shared" si="82"/>
        <v>0</v>
      </c>
      <c r="Q414" s="1">
        <f t="shared" si="83"/>
        <v>0</v>
      </c>
      <c r="R414" s="2">
        <f t="shared" si="84"/>
        <v>0</v>
      </c>
    </row>
    <row r="415" spans="7:18" ht="12.75">
      <c r="G415"/>
      <c r="H415"/>
      <c r="I415"/>
      <c r="J415"/>
      <c r="K415"/>
      <c r="L415" s="2">
        <f t="shared" si="79"/>
        <v>0</v>
      </c>
      <c r="N415" s="2">
        <f t="shared" si="80"/>
        <v>0</v>
      </c>
      <c r="O415" s="1">
        <f t="shared" si="81"/>
        <v>0</v>
      </c>
      <c r="P415" s="2">
        <f t="shared" si="82"/>
        <v>0</v>
      </c>
      <c r="Q415" s="1">
        <f t="shared" si="83"/>
        <v>0</v>
      </c>
      <c r="R415" s="2">
        <f t="shared" si="84"/>
        <v>0</v>
      </c>
    </row>
    <row r="416" spans="7:18" ht="12.75">
      <c r="G416"/>
      <c r="H416"/>
      <c r="I416"/>
      <c r="J416"/>
      <c r="K416"/>
      <c r="L416" s="2">
        <f t="shared" si="79"/>
        <v>0</v>
      </c>
      <c r="N416" s="2">
        <f t="shared" si="80"/>
        <v>0</v>
      </c>
      <c r="O416" s="1">
        <f t="shared" si="81"/>
        <v>0</v>
      </c>
      <c r="P416" s="2">
        <f t="shared" si="82"/>
        <v>0</v>
      </c>
      <c r="Q416" s="1">
        <f t="shared" si="83"/>
        <v>0</v>
      </c>
      <c r="R416" s="2">
        <f t="shared" si="84"/>
        <v>0</v>
      </c>
    </row>
    <row r="417" spans="7:18" ht="12.75">
      <c r="G417"/>
      <c r="H417"/>
      <c r="I417"/>
      <c r="J417"/>
      <c r="K417"/>
      <c r="L417" s="2">
        <f t="shared" si="79"/>
        <v>0</v>
      </c>
      <c r="N417" s="2">
        <f t="shared" si="80"/>
        <v>0</v>
      </c>
      <c r="O417" s="1">
        <f t="shared" si="81"/>
        <v>0</v>
      </c>
      <c r="P417" s="2">
        <f t="shared" si="82"/>
        <v>0</v>
      </c>
      <c r="Q417" s="1">
        <f t="shared" si="83"/>
        <v>0</v>
      </c>
      <c r="R417" s="2">
        <f t="shared" si="84"/>
        <v>0</v>
      </c>
    </row>
    <row r="418" spans="7:18" ht="12.75">
      <c r="G418"/>
      <c r="H418"/>
      <c r="I418"/>
      <c r="J418"/>
      <c r="K418"/>
      <c r="L418" s="2">
        <f t="shared" si="79"/>
        <v>0</v>
      </c>
      <c r="N418" s="2">
        <f t="shared" si="80"/>
        <v>0</v>
      </c>
      <c r="O418" s="1">
        <f t="shared" si="81"/>
        <v>0</v>
      </c>
      <c r="P418" s="2">
        <f t="shared" si="82"/>
        <v>0</v>
      </c>
      <c r="Q418" s="1">
        <f t="shared" si="83"/>
        <v>0</v>
      </c>
      <c r="R418" s="2">
        <f t="shared" si="84"/>
        <v>0</v>
      </c>
    </row>
    <row r="419" spans="7:18" ht="12.75">
      <c r="G419"/>
      <c r="H419"/>
      <c r="I419"/>
      <c r="J419"/>
      <c r="K419"/>
      <c r="L419" s="2">
        <f t="shared" si="79"/>
        <v>0</v>
      </c>
      <c r="N419" s="2">
        <f t="shared" si="80"/>
        <v>0</v>
      </c>
      <c r="O419" s="1">
        <f t="shared" si="81"/>
        <v>0</v>
      </c>
      <c r="P419" s="2">
        <f t="shared" si="82"/>
        <v>0</v>
      </c>
      <c r="Q419" s="1">
        <f t="shared" si="83"/>
        <v>0</v>
      </c>
      <c r="R419" s="2">
        <f t="shared" si="84"/>
        <v>0</v>
      </c>
    </row>
    <row r="420" spans="7:18" ht="12.75">
      <c r="G420"/>
      <c r="H420"/>
      <c r="I420"/>
      <c r="J420"/>
      <c r="K420"/>
      <c r="L420" s="2">
        <f t="shared" si="79"/>
        <v>0</v>
      </c>
      <c r="N420" s="2">
        <f t="shared" si="80"/>
        <v>0</v>
      </c>
      <c r="O420" s="1">
        <f t="shared" si="81"/>
        <v>0</v>
      </c>
      <c r="P420" s="2">
        <f t="shared" si="82"/>
        <v>0</v>
      </c>
      <c r="Q420" s="1">
        <f t="shared" si="83"/>
        <v>0</v>
      </c>
      <c r="R420" s="2">
        <f t="shared" si="84"/>
        <v>0</v>
      </c>
    </row>
    <row r="421" spans="7:18" ht="12.75">
      <c r="G421"/>
      <c r="H421"/>
      <c r="I421"/>
      <c r="J421"/>
      <c r="K421"/>
      <c r="L421" s="2">
        <f t="shared" si="79"/>
        <v>0</v>
      </c>
      <c r="N421" s="2">
        <f t="shared" si="80"/>
        <v>0</v>
      </c>
      <c r="O421" s="1">
        <f t="shared" si="81"/>
        <v>0</v>
      </c>
      <c r="P421" s="2">
        <f t="shared" si="82"/>
        <v>0</v>
      </c>
      <c r="Q421" s="1">
        <f t="shared" si="83"/>
        <v>0</v>
      </c>
      <c r="R421" s="2">
        <f t="shared" si="84"/>
        <v>0</v>
      </c>
    </row>
    <row r="422" spans="7:18" ht="12.75">
      <c r="G422"/>
      <c r="H422"/>
      <c r="I422"/>
      <c r="J422"/>
      <c r="K422"/>
      <c r="L422" s="2">
        <f t="shared" si="79"/>
        <v>0</v>
      </c>
      <c r="N422" s="2">
        <f t="shared" si="80"/>
        <v>0</v>
      </c>
      <c r="O422" s="1">
        <f t="shared" si="81"/>
        <v>0</v>
      </c>
      <c r="P422" s="2">
        <f t="shared" si="82"/>
        <v>0</v>
      </c>
      <c r="Q422" s="1">
        <f t="shared" si="83"/>
        <v>0</v>
      </c>
      <c r="R422" s="2">
        <f t="shared" si="84"/>
        <v>0</v>
      </c>
    </row>
    <row r="423" spans="7:18" ht="12.75">
      <c r="G423"/>
      <c r="H423"/>
      <c r="I423"/>
      <c r="J423"/>
      <c r="K423"/>
      <c r="L423" s="2">
        <f t="shared" si="79"/>
        <v>0</v>
      </c>
      <c r="N423" s="2">
        <f t="shared" si="80"/>
        <v>0</v>
      </c>
      <c r="O423" s="1">
        <f t="shared" si="81"/>
        <v>0</v>
      </c>
      <c r="P423" s="2">
        <f t="shared" si="82"/>
        <v>0</v>
      </c>
      <c r="Q423" s="1">
        <f t="shared" si="83"/>
        <v>0</v>
      </c>
      <c r="R423" s="2">
        <f t="shared" si="84"/>
        <v>0</v>
      </c>
    </row>
    <row r="424" spans="7:18" ht="12.75">
      <c r="G424"/>
      <c r="H424"/>
      <c r="I424"/>
      <c r="J424"/>
      <c r="K424"/>
      <c r="L424" s="2">
        <f t="shared" si="79"/>
        <v>0</v>
      </c>
      <c r="N424" s="2">
        <f t="shared" si="80"/>
        <v>0</v>
      </c>
      <c r="O424" s="1">
        <f t="shared" si="81"/>
        <v>0</v>
      </c>
      <c r="P424" s="2">
        <f t="shared" si="82"/>
        <v>0</v>
      </c>
      <c r="Q424" s="1">
        <f t="shared" si="83"/>
        <v>0</v>
      </c>
      <c r="R424" s="2">
        <f t="shared" si="84"/>
        <v>0</v>
      </c>
    </row>
    <row r="425" spans="7:18" ht="12.75">
      <c r="G425"/>
      <c r="H425"/>
      <c r="I425"/>
      <c r="J425"/>
      <c r="K425"/>
      <c r="L425" s="2">
        <f t="shared" si="79"/>
        <v>0</v>
      </c>
      <c r="N425" s="2">
        <f t="shared" si="80"/>
        <v>0</v>
      </c>
      <c r="O425" s="1">
        <f t="shared" si="81"/>
        <v>0</v>
      </c>
      <c r="P425" s="2">
        <f t="shared" si="82"/>
        <v>0</v>
      </c>
      <c r="Q425" s="1">
        <f t="shared" si="83"/>
        <v>0</v>
      </c>
      <c r="R425" s="2">
        <f t="shared" si="84"/>
        <v>0</v>
      </c>
    </row>
    <row r="426" spans="7:18" ht="12.75">
      <c r="G426"/>
      <c r="H426"/>
      <c r="I426"/>
      <c r="J426"/>
      <c r="K426"/>
      <c r="L426" s="2">
        <f t="shared" si="79"/>
        <v>0</v>
      </c>
      <c r="N426" s="2">
        <f t="shared" si="80"/>
        <v>0</v>
      </c>
      <c r="O426" s="1">
        <f t="shared" si="81"/>
        <v>0</v>
      </c>
      <c r="P426" s="2">
        <f t="shared" si="82"/>
        <v>0</v>
      </c>
      <c r="Q426" s="1">
        <f t="shared" si="83"/>
        <v>0</v>
      </c>
      <c r="R426" s="2">
        <f t="shared" si="84"/>
        <v>0</v>
      </c>
    </row>
    <row r="427" spans="7:18" ht="12.75">
      <c r="G427"/>
      <c r="H427"/>
      <c r="I427"/>
      <c r="J427"/>
      <c r="K427"/>
      <c r="L427" s="2">
        <f t="shared" si="79"/>
        <v>0</v>
      </c>
      <c r="N427" s="2">
        <f t="shared" si="80"/>
        <v>0</v>
      </c>
      <c r="O427" s="1">
        <f t="shared" si="81"/>
        <v>0</v>
      </c>
      <c r="P427" s="2">
        <f t="shared" si="82"/>
        <v>0</v>
      </c>
      <c r="Q427" s="1">
        <f t="shared" si="83"/>
        <v>0</v>
      </c>
      <c r="R427" s="2">
        <f t="shared" si="84"/>
        <v>0</v>
      </c>
    </row>
    <row r="428" spans="7:18" ht="12.75">
      <c r="G428"/>
      <c r="H428"/>
      <c r="I428"/>
      <c r="J428"/>
      <c r="K428"/>
      <c r="L428" s="2">
        <f t="shared" si="79"/>
        <v>0</v>
      </c>
      <c r="N428" s="2">
        <f t="shared" si="80"/>
        <v>0</v>
      </c>
      <c r="O428" s="1">
        <f t="shared" si="81"/>
        <v>0</v>
      </c>
      <c r="P428" s="2">
        <f t="shared" si="82"/>
        <v>0</v>
      </c>
      <c r="Q428" s="1">
        <f t="shared" si="83"/>
        <v>0</v>
      </c>
      <c r="R428" s="2">
        <f t="shared" si="84"/>
        <v>0</v>
      </c>
    </row>
    <row r="429" spans="7:18" ht="12.75">
      <c r="G429"/>
      <c r="H429"/>
      <c r="I429"/>
      <c r="J429"/>
      <c r="K429"/>
      <c r="L429" s="2">
        <f t="shared" si="79"/>
        <v>0</v>
      </c>
      <c r="N429" s="2">
        <f t="shared" si="80"/>
        <v>0</v>
      </c>
      <c r="O429" s="1">
        <f t="shared" si="81"/>
        <v>0</v>
      </c>
      <c r="P429" s="2">
        <f t="shared" si="82"/>
        <v>0</v>
      </c>
      <c r="Q429" s="1">
        <f t="shared" si="83"/>
        <v>0</v>
      </c>
      <c r="R429" s="2">
        <f t="shared" si="84"/>
        <v>0</v>
      </c>
    </row>
    <row r="430" spans="7:18" ht="12.75">
      <c r="G430"/>
      <c r="H430"/>
      <c r="I430"/>
      <c r="J430"/>
      <c r="K430"/>
      <c r="L430" s="2">
        <f t="shared" si="79"/>
        <v>0</v>
      </c>
      <c r="N430" s="2">
        <f t="shared" si="80"/>
        <v>0</v>
      </c>
      <c r="O430" s="1">
        <f t="shared" si="81"/>
        <v>0</v>
      </c>
      <c r="P430" s="2">
        <f t="shared" si="82"/>
        <v>0</v>
      </c>
      <c r="Q430" s="1">
        <f t="shared" si="83"/>
        <v>0</v>
      </c>
      <c r="R430" s="2">
        <f t="shared" si="84"/>
        <v>0</v>
      </c>
    </row>
    <row r="431" spans="7:18" ht="12.75">
      <c r="G431"/>
      <c r="H431"/>
      <c r="I431"/>
      <c r="J431"/>
      <c r="K431"/>
      <c r="L431" s="2">
        <f t="shared" si="79"/>
        <v>0</v>
      </c>
      <c r="N431" s="2">
        <f t="shared" si="80"/>
        <v>0</v>
      </c>
      <c r="O431" s="1">
        <f t="shared" si="81"/>
        <v>0</v>
      </c>
      <c r="P431" s="2">
        <f t="shared" si="82"/>
        <v>0</v>
      </c>
      <c r="Q431" s="1">
        <f t="shared" si="83"/>
        <v>0</v>
      </c>
      <c r="R431" s="2">
        <f t="shared" si="84"/>
        <v>0</v>
      </c>
    </row>
    <row r="432" spans="7:18" ht="12.75">
      <c r="G432"/>
      <c r="H432"/>
      <c r="I432"/>
      <c r="J432"/>
      <c r="K432"/>
      <c r="L432" s="2">
        <f t="shared" si="79"/>
        <v>0</v>
      </c>
      <c r="N432" s="2">
        <f t="shared" si="80"/>
        <v>0</v>
      </c>
      <c r="O432" s="1">
        <f t="shared" si="81"/>
        <v>0</v>
      </c>
      <c r="P432" s="2">
        <f t="shared" si="82"/>
        <v>0</v>
      </c>
      <c r="Q432" s="1">
        <f t="shared" si="83"/>
        <v>0</v>
      </c>
      <c r="R432" s="2">
        <f t="shared" si="84"/>
        <v>0</v>
      </c>
    </row>
    <row r="433" spans="7:18" ht="12.75">
      <c r="G433"/>
      <c r="H433"/>
      <c r="I433"/>
      <c r="J433"/>
      <c r="K433"/>
      <c r="L433" s="2">
        <f t="shared" si="79"/>
        <v>0</v>
      </c>
      <c r="N433" s="2">
        <f t="shared" si="80"/>
        <v>0</v>
      </c>
      <c r="O433" s="1">
        <f t="shared" si="81"/>
        <v>0</v>
      </c>
      <c r="P433" s="2">
        <f t="shared" si="82"/>
        <v>0</v>
      </c>
      <c r="Q433" s="1">
        <f t="shared" si="83"/>
        <v>0</v>
      </c>
      <c r="R433" s="2">
        <f t="shared" si="84"/>
        <v>0</v>
      </c>
    </row>
    <row r="434" spans="7:18" ht="12.75">
      <c r="G434"/>
      <c r="H434"/>
      <c r="I434"/>
      <c r="J434"/>
      <c r="K434"/>
      <c r="L434" s="2">
        <f t="shared" si="79"/>
        <v>0</v>
      </c>
      <c r="N434" s="2">
        <f t="shared" si="80"/>
        <v>0</v>
      </c>
      <c r="O434" s="1">
        <f t="shared" si="81"/>
        <v>0</v>
      </c>
      <c r="P434" s="2">
        <f t="shared" si="82"/>
        <v>0</v>
      </c>
      <c r="Q434" s="1">
        <f t="shared" si="83"/>
        <v>0</v>
      </c>
      <c r="R434" s="2">
        <f t="shared" si="84"/>
        <v>0</v>
      </c>
    </row>
    <row r="435" spans="7:18" ht="12.75">
      <c r="G435"/>
      <c r="H435"/>
      <c r="I435"/>
      <c r="J435"/>
      <c r="K435"/>
      <c r="L435" s="2">
        <f t="shared" si="79"/>
        <v>0</v>
      </c>
      <c r="N435" s="2">
        <f t="shared" si="80"/>
        <v>0</v>
      </c>
      <c r="O435" s="1">
        <f t="shared" si="81"/>
        <v>0</v>
      </c>
      <c r="P435" s="2">
        <f t="shared" si="82"/>
        <v>0</v>
      </c>
      <c r="Q435" s="1">
        <f t="shared" si="83"/>
        <v>0</v>
      </c>
      <c r="R435" s="2">
        <f t="shared" si="84"/>
        <v>0</v>
      </c>
    </row>
    <row r="436" spans="7:18" ht="12.75">
      <c r="G436"/>
      <c r="H436"/>
      <c r="I436"/>
      <c r="J436"/>
      <c r="K436"/>
      <c r="L436" s="2">
        <f t="shared" si="79"/>
        <v>0</v>
      </c>
      <c r="N436" s="2">
        <f t="shared" si="80"/>
        <v>0</v>
      </c>
      <c r="O436" s="1">
        <f t="shared" si="81"/>
        <v>0</v>
      </c>
      <c r="P436" s="2">
        <f t="shared" si="82"/>
        <v>0</v>
      </c>
      <c r="Q436" s="1">
        <f t="shared" si="83"/>
        <v>0</v>
      </c>
      <c r="R436" s="2">
        <f t="shared" si="84"/>
        <v>0</v>
      </c>
    </row>
    <row r="437" spans="7:18" ht="12.75">
      <c r="G437"/>
      <c r="H437"/>
      <c r="I437"/>
      <c r="J437"/>
      <c r="K437"/>
      <c r="L437" s="2">
        <f t="shared" si="79"/>
        <v>0</v>
      </c>
      <c r="N437" s="2">
        <f t="shared" si="80"/>
        <v>0</v>
      </c>
      <c r="O437" s="1">
        <f t="shared" si="81"/>
        <v>0</v>
      </c>
      <c r="P437" s="2">
        <f t="shared" si="82"/>
        <v>0</v>
      </c>
      <c r="Q437" s="1">
        <f t="shared" si="83"/>
        <v>0</v>
      </c>
      <c r="R437" s="2">
        <f t="shared" si="84"/>
        <v>0</v>
      </c>
    </row>
    <row r="438" spans="7:18" ht="12.75">
      <c r="G438"/>
      <c r="H438"/>
      <c r="I438"/>
      <c r="J438"/>
      <c r="K438"/>
      <c r="L438" s="2">
        <f t="shared" si="79"/>
        <v>0</v>
      </c>
      <c r="N438" s="2">
        <f t="shared" si="80"/>
        <v>0</v>
      </c>
      <c r="O438" s="1">
        <f t="shared" si="81"/>
        <v>0</v>
      </c>
      <c r="P438" s="2">
        <f t="shared" si="82"/>
        <v>0</v>
      </c>
      <c r="Q438" s="1">
        <f t="shared" si="83"/>
        <v>0</v>
      </c>
      <c r="R438" s="2">
        <f t="shared" si="84"/>
        <v>0</v>
      </c>
    </row>
    <row r="439" spans="7:18" ht="12.75">
      <c r="G439"/>
      <c r="H439"/>
      <c r="I439"/>
      <c r="J439"/>
      <c r="K439"/>
      <c r="L439" s="2">
        <f t="shared" si="79"/>
        <v>0</v>
      </c>
      <c r="N439" s="2">
        <f t="shared" si="80"/>
        <v>0</v>
      </c>
      <c r="O439" s="1">
        <f t="shared" si="81"/>
        <v>0</v>
      </c>
      <c r="P439" s="2">
        <f t="shared" si="82"/>
        <v>0</v>
      </c>
      <c r="Q439" s="1">
        <f t="shared" si="83"/>
        <v>0</v>
      </c>
      <c r="R439" s="2">
        <f t="shared" si="84"/>
        <v>0</v>
      </c>
    </row>
    <row r="440" spans="7:18" ht="12.75">
      <c r="G440"/>
      <c r="H440"/>
      <c r="I440"/>
      <c r="J440"/>
      <c r="K440"/>
      <c r="L440" s="2">
        <f t="shared" si="79"/>
        <v>0</v>
      </c>
      <c r="N440" s="2">
        <f t="shared" si="80"/>
        <v>0</v>
      </c>
      <c r="O440" s="1">
        <f t="shared" si="81"/>
        <v>0</v>
      </c>
      <c r="P440" s="2">
        <f t="shared" si="82"/>
        <v>0</v>
      </c>
      <c r="Q440" s="1">
        <f t="shared" si="83"/>
        <v>0</v>
      </c>
      <c r="R440" s="2">
        <f t="shared" si="84"/>
        <v>0</v>
      </c>
    </row>
    <row r="441" spans="7:18" ht="12.75">
      <c r="G441"/>
      <c r="H441"/>
      <c r="I441"/>
      <c r="J441"/>
      <c r="K441"/>
      <c r="L441" s="2">
        <f t="shared" si="79"/>
        <v>0</v>
      </c>
      <c r="N441" s="2">
        <f t="shared" si="80"/>
        <v>0</v>
      </c>
      <c r="O441" s="1">
        <f t="shared" si="81"/>
        <v>0</v>
      </c>
      <c r="P441" s="2">
        <f t="shared" si="82"/>
        <v>0</v>
      </c>
      <c r="Q441" s="1">
        <f t="shared" si="83"/>
        <v>0</v>
      </c>
      <c r="R441" s="2">
        <f t="shared" si="84"/>
        <v>0</v>
      </c>
    </row>
    <row r="442" spans="7:18" ht="12.75">
      <c r="G442"/>
      <c r="H442"/>
      <c r="I442"/>
      <c r="J442"/>
      <c r="K442"/>
      <c r="L442" s="2">
        <f t="shared" si="79"/>
        <v>0</v>
      </c>
      <c r="N442" s="2">
        <f t="shared" si="80"/>
        <v>0</v>
      </c>
      <c r="O442" s="1">
        <f t="shared" si="81"/>
        <v>0</v>
      </c>
      <c r="P442" s="2">
        <f t="shared" si="82"/>
        <v>0</v>
      </c>
      <c r="Q442" s="1">
        <f t="shared" si="83"/>
        <v>0</v>
      </c>
      <c r="R442" s="2">
        <f t="shared" si="84"/>
        <v>0</v>
      </c>
    </row>
    <row r="443" spans="7:18" ht="12.75">
      <c r="G443"/>
      <c r="H443"/>
      <c r="I443"/>
      <c r="J443"/>
      <c r="K443"/>
      <c r="L443" s="2">
        <f t="shared" si="79"/>
        <v>0</v>
      </c>
      <c r="N443" s="2">
        <f t="shared" si="80"/>
        <v>0</v>
      </c>
      <c r="O443" s="1">
        <f t="shared" si="81"/>
        <v>0</v>
      </c>
      <c r="P443" s="2">
        <f t="shared" si="82"/>
        <v>0</v>
      </c>
      <c r="Q443" s="1">
        <f t="shared" si="83"/>
        <v>0</v>
      </c>
      <c r="R443" s="2">
        <f t="shared" si="84"/>
        <v>0</v>
      </c>
    </row>
    <row r="444" spans="7:18" ht="12.75">
      <c r="G444"/>
      <c r="H444"/>
      <c r="I444"/>
      <c r="J444"/>
      <c r="K444"/>
      <c r="L444" s="2">
        <f t="shared" si="79"/>
        <v>0</v>
      </c>
      <c r="N444" s="2">
        <f t="shared" si="80"/>
        <v>0</v>
      </c>
      <c r="O444" s="1">
        <f t="shared" si="81"/>
        <v>0</v>
      </c>
      <c r="P444" s="2">
        <f t="shared" si="82"/>
        <v>0</v>
      </c>
      <c r="Q444" s="1">
        <f t="shared" si="83"/>
        <v>0</v>
      </c>
      <c r="R444" s="2">
        <f t="shared" si="84"/>
        <v>0</v>
      </c>
    </row>
    <row r="445" spans="7:18" ht="12.75">
      <c r="G445"/>
      <c r="H445"/>
      <c r="I445"/>
      <c r="J445"/>
      <c r="K445"/>
      <c r="L445" s="2">
        <f t="shared" si="79"/>
        <v>0</v>
      </c>
      <c r="N445" s="2">
        <f t="shared" si="80"/>
        <v>0</v>
      </c>
      <c r="O445" s="1">
        <f t="shared" si="81"/>
        <v>0</v>
      </c>
      <c r="P445" s="2">
        <f t="shared" si="82"/>
        <v>0</v>
      </c>
      <c r="Q445" s="1">
        <f t="shared" si="83"/>
        <v>0</v>
      </c>
      <c r="R445" s="2">
        <f t="shared" si="84"/>
        <v>0</v>
      </c>
    </row>
    <row r="446" spans="7:18" ht="12.75">
      <c r="G446"/>
      <c r="H446"/>
      <c r="I446"/>
      <c r="J446"/>
      <c r="K446"/>
      <c r="L446" s="2">
        <f t="shared" si="79"/>
        <v>0</v>
      </c>
      <c r="N446" s="2">
        <f t="shared" si="80"/>
        <v>0</v>
      </c>
      <c r="O446" s="1">
        <f t="shared" si="81"/>
        <v>0</v>
      </c>
      <c r="P446" s="2">
        <f t="shared" si="82"/>
        <v>0</v>
      </c>
      <c r="Q446" s="1">
        <f t="shared" si="83"/>
        <v>0</v>
      </c>
      <c r="R446" s="2">
        <f t="shared" si="84"/>
        <v>0</v>
      </c>
    </row>
    <row r="447" spans="7:18" ht="12.75">
      <c r="G447"/>
      <c r="H447"/>
      <c r="I447"/>
      <c r="J447"/>
      <c r="K447"/>
      <c r="L447" s="2">
        <f t="shared" si="79"/>
        <v>0</v>
      </c>
      <c r="N447" s="2">
        <f t="shared" si="80"/>
        <v>0</v>
      </c>
      <c r="O447" s="1">
        <f t="shared" si="81"/>
        <v>0</v>
      </c>
      <c r="P447" s="2">
        <f t="shared" si="82"/>
        <v>0</v>
      </c>
      <c r="Q447" s="1">
        <f t="shared" si="83"/>
        <v>0</v>
      </c>
      <c r="R447" s="2">
        <f t="shared" si="84"/>
        <v>0</v>
      </c>
    </row>
    <row r="448" spans="7:18" ht="12.75">
      <c r="G448"/>
      <c r="H448"/>
      <c r="I448"/>
      <c r="J448"/>
      <c r="K448"/>
      <c r="L448" s="2">
        <f t="shared" si="79"/>
        <v>0</v>
      </c>
      <c r="N448" s="2">
        <f t="shared" si="80"/>
        <v>0</v>
      </c>
      <c r="O448" s="1">
        <f t="shared" si="81"/>
        <v>0</v>
      </c>
      <c r="P448" s="2">
        <f t="shared" si="82"/>
        <v>0</v>
      </c>
      <c r="Q448" s="1">
        <f t="shared" si="83"/>
        <v>0</v>
      </c>
      <c r="R448" s="2">
        <f t="shared" si="84"/>
        <v>0</v>
      </c>
    </row>
    <row r="449" spans="7:18" ht="12.75">
      <c r="G449"/>
      <c r="H449"/>
      <c r="I449"/>
      <c r="J449"/>
      <c r="K449"/>
      <c r="L449" s="2">
        <f t="shared" si="79"/>
        <v>0</v>
      </c>
      <c r="N449" s="2">
        <f t="shared" si="80"/>
        <v>0</v>
      </c>
      <c r="O449" s="1">
        <f t="shared" si="81"/>
        <v>0</v>
      </c>
      <c r="P449" s="2">
        <f t="shared" si="82"/>
        <v>0</v>
      </c>
      <c r="Q449" s="1">
        <f t="shared" si="83"/>
        <v>0</v>
      </c>
      <c r="R449" s="2">
        <f t="shared" si="84"/>
        <v>0</v>
      </c>
    </row>
    <row r="450" spans="7:18" ht="12.75">
      <c r="G450"/>
      <c r="H450"/>
      <c r="I450"/>
      <c r="J450"/>
      <c r="K450"/>
      <c r="L450" s="2">
        <f t="shared" si="79"/>
        <v>0</v>
      </c>
      <c r="N450" s="2">
        <f t="shared" si="80"/>
        <v>0</v>
      </c>
      <c r="O450" s="1">
        <f t="shared" si="81"/>
        <v>0</v>
      </c>
      <c r="P450" s="2">
        <f t="shared" si="82"/>
        <v>0</v>
      </c>
      <c r="Q450" s="1">
        <f t="shared" si="83"/>
        <v>0</v>
      </c>
      <c r="R450" s="2">
        <f t="shared" si="84"/>
        <v>0</v>
      </c>
    </row>
    <row r="451" spans="7:18" ht="12.75">
      <c r="G451"/>
      <c r="H451"/>
      <c r="I451"/>
      <c r="J451"/>
      <c r="K451"/>
      <c r="L451" s="2">
        <f t="shared" si="79"/>
        <v>0</v>
      </c>
      <c r="N451" s="2">
        <f t="shared" si="80"/>
        <v>0</v>
      </c>
      <c r="O451" s="1">
        <f t="shared" si="81"/>
        <v>0</v>
      </c>
      <c r="P451" s="2">
        <f t="shared" si="82"/>
        <v>0</v>
      </c>
      <c r="Q451" s="1">
        <f t="shared" si="83"/>
        <v>0</v>
      </c>
      <c r="R451" s="2">
        <f t="shared" si="84"/>
        <v>0</v>
      </c>
    </row>
    <row r="452" spans="7:18" ht="12.75">
      <c r="G452"/>
      <c r="H452"/>
      <c r="I452"/>
      <c r="J452"/>
      <c r="K452"/>
      <c r="L452" s="2">
        <f t="shared" si="79"/>
        <v>0</v>
      </c>
      <c r="N452" s="2">
        <f t="shared" si="80"/>
        <v>0</v>
      </c>
      <c r="O452" s="1">
        <f t="shared" si="81"/>
        <v>0</v>
      </c>
      <c r="P452" s="2">
        <f t="shared" si="82"/>
        <v>0</v>
      </c>
      <c r="Q452" s="1">
        <f t="shared" si="83"/>
        <v>0</v>
      </c>
      <c r="R452" s="2">
        <f t="shared" si="84"/>
        <v>0</v>
      </c>
    </row>
    <row r="453" spans="7:18" ht="12.75">
      <c r="G453"/>
      <c r="H453"/>
      <c r="I453"/>
      <c r="J453"/>
      <c r="K453"/>
      <c r="L453" s="2">
        <f t="shared" si="79"/>
        <v>0</v>
      </c>
      <c r="N453" s="2">
        <f t="shared" si="80"/>
        <v>0</v>
      </c>
      <c r="O453" s="1">
        <f t="shared" si="81"/>
        <v>0</v>
      </c>
      <c r="P453" s="2">
        <f t="shared" si="82"/>
        <v>0</v>
      </c>
      <c r="Q453" s="1">
        <f t="shared" si="83"/>
        <v>0</v>
      </c>
      <c r="R453" s="2">
        <f t="shared" si="84"/>
        <v>0</v>
      </c>
    </row>
    <row r="454" spans="12:18" ht="12.75">
      <c r="L454" s="2">
        <f t="shared" si="79"/>
        <v>0</v>
      </c>
      <c r="N454" s="2">
        <f t="shared" si="80"/>
        <v>0</v>
      </c>
      <c r="O454" s="1">
        <f t="shared" si="81"/>
        <v>0</v>
      </c>
      <c r="P454" s="2">
        <f t="shared" si="82"/>
        <v>0</v>
      </c>
      <c r="Q454" s="1">
        <f t="shared" si="83"/>
        <v>0</v>
      </c>
      <c r="R454" s="2">
        <f t="shared" si="84"/>
        <v>0</v>
      </c>
    </row>
    <row r="455" spans="12:18" ht="12.75">
      <c r="L455" s="2">
        <f t="shared" si="79"/>
        <v>0</v>
      </c>
      <c r="N455" s="2">
        <f t="shared" si="80"/>
        <v>0</v>
      </c>
      <c r="O455" s="1">
        <f t="shared" si="81"/>
        <v>0</v>
      </c>
      <c r="P455" s="2">
        <f t="shared" si="82"/>
        <v>0</v>
      </c>
      <c r="Q455" s="1">
        <f t="shared" si="83"/>
        <v>0</v>
      </c>
      <c r="R455" s="2">
        <f t="shared" si="84"/>
        <v>0</v>
      </c>
    </row>
    <row r="456" spans="12:18" ht="12.75">
      <c r="L456" s="2">
        <f t="shared" si="79"/>
        <v>0</v>
      </c>
      <c r="N456" s="2">
        <f t="shared" si="80"/>
        <v>0</v>
      </c>
      <c r="O456" s="1">
        <f t="shared" si="81"/>
        <v>0</v>
      </c>
      <c r="P456" s="2">
        <f t="shared" si="82"/>
        <v>0</v>
      </c>
      <c r="Q456" s="1">
        <f t="shared" si="83"/>
        <v>0</v>
      </c>
      <c r="R456" s="2">
        <f t="shared" si="84"/>
        <v>0</v>
      </c>
    </row>
    <row r="457" spans="12:18" ht="12.75">
      <c r="L457" s="2">
        <f t="shared" si="79"/>
        <v>0</v>
      </c>
      <c r="N457" s="2">
        <f t="shared" si="80"/>
        <v>0</v>
      </c>
      <c r="O457" s="1">
        <f t="shared" si="81"/>
        <v>0</v>
      </c>
      <c r="P457" s="2">
        <f t="shared" si="82"/>
        <v>0</v>
      </c>
      <c r="Q457" s="1">
        <f t="shared" si="83"/>
        <v>0</v>
      </c>
      <c r="R457" s="2">
        <f t="shared" si="84"/>
        <v>0</v>
      </c>
    </row>
    <row r="458" spans="12:18" ht="12.75">
      <c r="L458" s="2">
        <f t="shared" si="79"/>
        <v>0</v>
      </c>
      <c r="N458" s="2">
        <f t="shared" si="80"/>
        <v>0</v>
      </c>
      <c r="O458" s="1">
        <f t="shared" si="81"/>
        <v>0</v>
      </c>
      <c r="P458" s="2">
        <f t="shared" si="82"/>
        <v>0</v>
      </c>
      <c r="Q458" s="1">
        <f t="shared" si="83"/>
        <v>0</v>
      </c>
      <c r="R458" s="2">
        <f t="shared" si="84"/>
        <v>0</v>
      </c>
    </row>
    <row r="459" spans="12:18" ht="12.75">
      <c r="L459" s="2">
        <f t="shared" si="79"/>
        <v>0</v>
      </c>
      <c r="N459" s="2">
        <f t="shared" si="80"/>
        <v>0</v>
      </c>
      <c r="O459" s="1">
        <f t="shared" si="81"/>
        <v>0</v>
      </c>
      <c r="P459" s="2">
        <f t="shared" si="82"/>
        <v>0</v>
      </c>
      <c r="Q459" s="1">
        <f t="shared" si="83"/>
        <v>0</v>
      </c>
      <c r="R459" s="2">
        <f t="shared" si="84"/>
        <v>0</v>
      </c>
    </row>
    <row r="460" spans="12:18" ht="12.75">
      <c r="L460" s="2">
        <f t="shared" si="79"/>
        <v>0</v>
      </c>
      <c r="N460" s="2">
        <f t="shared" si="80"/>
        <v>0</v>
      </c>
      <c r="O460" s="1">
        <f t="shared" si="81"/>
        <v>0</v>
      </c>
      <c r="P460" s="2">
        <f t="shared" si="82"/>
        <v>0</v>
      </c>
      <c r="Q460" s="1">
        <f t="shared" si="83"/>
        <v>0</v>
      </c>
      <c r="R460" s="2">
        <f t="shared" si="84"/>
        <v>0</v>
      </c>
    </row>
    <row r="461" spans="12:18" ht="12.75">
      <c r="L461" s="2">
        <f t="shared" si="79"/>
        <v>0</v>
      </c>
      <c r="N461" s="2">
        <f t="shared" si="80"/>
        <v>0</v>
      </c>
      <c r="O461" s="1">
        <f t="shared" si="81"/>
        <v>0</v>
      </c>
      <c r="P461" s="2">
        <f t="shared" si="82"/>
        <v>0</v>
      </c>
      <c r="Q461" s="1">
        <f t="shared" si="83"/>
        <v>0</v>
      </c>
      <c r="R461" s="2">
        <f t="shared" si="84"/>
        <v>0</v>
      </c>
    </row>
    <row r="462" spans="12:18" ht="12.75">
      <c r="L462" s="2">
        <f t="shared" si="79"/>
        <v>0</v>
      </c>
      <c r="N462" s="2">
        <f t="shared" si="80"/>
        <v>0</v>
      </c>
      <c r="O462" s="1">
        <f t="shared" si="81"/>
        <v>0</v>
      </c>
      <c r="P462" s="2">
        <f t="shared" si="82"/>
        <v>0</v>
      </c>
      <c r="Q462" s="1">
        <f t="shared" si="83"/>
        <v>0</v>
      </c>
      <c r="R462" s="2">
        <f t="shared" si="84"/>
        <v>0</v>
      </c>
    </row>
    <row r="463" spans="12:18" ht="12.75">
      <c r="L463" s="2">
        <f t="shared" si="79"/>
        <v>0</v>
      </c>
      <c r="N463" s="2">
        <f t="shared" si="80"/>
        <v>0</v>
      </c>
      <c r="O463" s="1">
        <f t="shared" si="81"/>
        <v>0</v>
      </c>
      <c r="P463" s="2">
        <f t="shared" si="82"/>
        <v>0</v>
      </c>
      <c r="Q463" s="1">
        <f t="shared" si="83"/>
        <v>0</v>
      </c>
      <c r="R463" s="2">
        <f t="shared" si="84"/>
        <v>0</v>
      </c>
    </row>
    <row r="464" spans="12:18" ht="12.75">
      <c r="L464" s="2">
        <f t="shared" si="79"/>
        <v>0</v>
      </c>
      <c r="N464" s="2">
        <f t="shared" si="80"/>
        <v>0</v>
      </c>
      <c r="O464" s="1">
        <f t="shared" si="81"/>
        <v>0</v>
      </c>
      <c r="P464" s="2">
        <f t="shared" si="82"/>
        <v>0</v>
      </c>
      <c r="Q464" s="1">
        <f t="shared" si="83"/>
        <v>0</v>
      </c>
      <c r="R464" s="2">
        <f t="shared" si="84"/>
        <v>0</v>
      </c>
    </row>
    <row r="465" spans="12:18" ht="12.75">
      <c r="L465" s="2">
        <f t="shared" si="79"/>
        <v>0</v>
      </c>
      <c r="N465" s="2">
        <f t="shared" si="80"/>
        <v>0</v>
      </c>
      <c r="O465" s="1">
        <f t="shared" si="81"/>
        <v>0</v>
      </c>
      <c r="P465" s="2">
        <f t="shared" si="82"/>
        <v>0</v>
      </c>
      <c r="Q465" s="1">
        <f t="shared" si="83"/>
        <v>0</v>
      </c>
      <c r="R465" s="2">
        <f t="shared" si="84"/>
        <v>0</v>
      </c>
    </row>
    <row r="466" spans="12:18" ht="12.75">
      <c r="L466" s="2">
        <f t="shared" si="79"/>
        <v>0</v>
      </c>
      <c r="N466" s="2">
        <f t="shared" si="80"/>
        <v>0</v>
      </c>
      <c r="O466" s="1">
        <f t="shared" si="81"/>
        <v>0</v>
      </c>
      <c r="P466" s="2">
        <f t="shared" si="82"/>
        <v>0</v>
      </c>
      <c r="Q466" s="1">
        <f t="shared" si="83"/>
        <v>0</v>
      </c>
      <c r="R466" s="2">
        <f t="shared" si="84"/>
        <v>0</v>
      </c>
    </row>
    <row r="467" spans="12:18" ht="12.75">
      <c r="L467" s="2">
        <f t="shared" si="79"/>
        <v>0</v>
      </c>
      <c r="N467" s="2">
        <f t="shared" si="80"/>
        <v>0</v>
      </c>
      <c r="O467" s="1">
        <f t="shared" si="81"/>
        <v>0</v>
      </c>
      <c r="P467" s="2">
        <f t="shared" si="82"/>
        <v>0</v>
      </c>
      <c r="Q467" s="1">
        <f t="shared" si="83"/>
        <v>0</v>
      </c>
      <c r="R467" s="2">
        <f t="shared" si="84"/>
        <v>0</v>
      </c>
    </row>
    <row r="468" spans="12:18" ht="12.75">
      <c r="L468" s="2">
        <f t="shared" si="79"/>
        <v>0</v>
      </c>
      <c r="N468" s="2">
        <f t="shared" si="80"/>
        <v>0</v>
      </c>
      <c r="O468" s="1">
        <f t="shared" si="81"/>
        <v>0</v>
      </c>
      <c r="P468" s="2">
        <f t="shared" si="82"/>
        <v>0</v>
      </c>
      <c r="Q468" s="1">
        <f t="shared" si="83"/>
        <v>0</v>
      </c>
      <c r="R468" s="2">
        <f t="shared" si="84"/>
        <v>0</v>
      </c>
    </row>
    <row r="469" spans="12:18" ht="12.75">
      <c r="L469" s="2">
        <f t="shared" si="79"/>
        <v>0</v>
      </c>
      <c r="N469" s="2">
        <f t="shared" si="80"/>
        <v>0</v>
      </c>
      <c r="O469" s="1">
        <f t="shared" si="81"/>
        <v>0</v>
      </c>
      <c r="P469" s="2">
        <f t="shared" si="82"/>
        <v>0</v>
      </c>
      <c r="Q469" s="1">
        <f t="shared" si="83"/>
        <v>0</v>
      </c>
      <c r="R469" s="2">
        <f t="shared" si="84"/>
        <v>0</v>
      </c>
    </row>
    <row r="470" spans="12:18" ht="12.75">
      <c r="L470" s="2">
        <f aca="true" t="shared" si="85" ref="L470:L500">+K470-TRUNC(K470)</f>
        <v>0</v>
      </c>
      <c r="N470" s="2">
        <f aca="true" t="shared" si="86" ref="N470:N500">+CHOOSE($L$8,($Q$3*H470)+$R$3,($Q$4*H470)+$R$4,($Q$5*H470)+$R$5,($Q$6*H470)+$R$6,H470)</f>
        <v>0</v>
      </c>
      <c r="O470" s="1">
        <f aca="true" t="shared" si="87" ref="O470:O500">+K470</f>
        <v>0</v>
      </c>
      <c r="P470" s="2">
        <f aca="true" t="shared" si="88" ref="P470:P500">+N470</f>
        <v>0</v>
      </c>
      <c r="Q470" s="1">
        <f aca="true" t="shared" si="89" ref="Q470:Q500">+K470-(INT(K470/1000)*1000)</f>
        <v>0</v>
      </c>
      <c r="R470" s="2">
        <f aca="true" t="shared" si="90" ref="R470:R500">+P470</f>
        <v>0</v>
      </c>
    </row>
    <row r="471" spans="12:18" ht="12.75">
      <c r="L471" s="2">
        <f t="shared" si="85"/>
        <v>0</v>
      </c>
      <c r="N471" s="2">
        <f t="shared" si="86"/>
        <v>0</v>
      </c>
      <c r="O471" s="1">
        <f t="shared" si="87"/>
        <v>0</v>
      </c>
      <c r="P471" s="2">
        <f t="shared" si="88"/>
        <v>0</v>
      </c>
      <c r="Q471" s="1">
        <f t="shared" si="89"/>
        <v>0</v>
      </c>
      <c r="R471" s="2">
        <f t="shared" si="90"/>
        <v>0</v>
      </c>
    </row>
    <row r="472" spans="12:18" ht="12.75">
      <c r="L472" s="2">
        <f t="shared" si="85"/>
        <v>0</v>
      </c>
      <c r="N472" s="2">
        <f t="shared" si="86"/>
        <v>0</v>
      </c>
      <c r="O472" s="1">
        <f t="shared" si="87"/>
        <v>0</v>
      </c>
      <c r="P472" s="2">
        <f t="shared" si="88"/>
        <v>0</v>
      </c>
      <c r="Q472" s="1">
        <f t="shared" si="89"/>
        <v>0</v>
      </c>
      <c r="R472" s="2">
        <f t="shared" si="90"/>
        <v>0</v>
      </c>
    </row>
    <row r="473" spans="12:18" ht="12.75">
      <c r="L473" s="2">
        <f t="shared" si="85"/>
        <v>0</v>
      </c>
      <c r="N473" s="2">
        <f t="shared" si="86"/>
        <v>0</v>
      </c>
      <c r="O473" s="1">
        <f t="shared" si="87"/>
        <v>0</v>
      </c>
      <c r="P473" s="2">
        <f t="shared" si="88"/>
        <v>0</v>
      </c>
      <c r="Q473" s="1">
        <f t="shared" si="89"/>
        <v>0</v>
      </c>
      <c r="R473" s="2">
        <f t="shared" si="90"/>
        <v>0</v>
      </c>
    </row>
    <row r="474" spans="12:18" ht="12.75">
      <c r="L474" s="2">
        <f t="shared" si="85"/>
        <v>0</v>
      </c>
      <c r="N474" s="2">
        <f t="shared" si="86"/>
        <v>0</v>
      </c>
      <c r="O474" s="1">
        <f t="shared" si="87"/>
        <v>0</v>
      </c>
      <c r="P474" s="2">
        <f t="shared" si="88"/>
        <v>0</v>
      </c>
      <c r="Q474" s="1">
        <f t="shared" si="89"/>
        <v>0</v>
      </c>
      <c r="R474" s="2">
        <f t="shared" si="90"/>
        <v>0</v>
      </c>
    </row>
    <row r="475" spans="12:18" ht="12.75">
      <c r="L475" s="2">
        <f t="shared" si="85"/>
        <v>0</v>
      </c>
      <c r="N475" s="2">
        <f t="shared" si="86"/>
        <v>0</v>
      </c>
      <c r="O475" s="1">
        <f t="shared" si="87"/>
        <v>0</v>
      </c>
      <c r="P475" s="2">
        <f t="shared" si="88"/>
        <v>0</v>
      </c>
      <c r="Q475" s="1">
        <f t="shared" si="89"/>
        <v>0</v>
      </c>
      <c r="R475" s="2">
        <f t="shared" si="90"/>
        <v>0</v>
      </c>
    </row>
    <row r="476" spans="12:18" ht="12.75">
      <c r="L476" s="2">
        <f t="shared" si="85"/>
        <v>0</v>
      </c>
      <c r="N476" s="2">
        <f t="shared" si="86"/>
        <v>0</v>
      </c>
      <c r="O476" s="1">
        <f t="shared" si="87"/>
        <v>0</v>
      </c>
      <c r="P476" s="2">
        <f t="shared" si="88"/>
        <v>0</v>
      </c>
      <c r="Q476" s="1">
        <f t="shared" si="89"/>
        <v>0</v>
      </c>
      <c r="R476" s="2">
        <f t="shared" si="90"/>
        <v>0</v>
      </c>
    </row>
    <row r="477" spans="12:18" ht="12.75">
      <c r="L477" s="2">
        <f t="shared" si="85"/>
        <v>0</v>
      </c>
      <c r="N477" s="2">
        <f t="shared" si="86"/>
        <v>0</v>
      </c>
      <c r="O477" s="1">
        <f t="shared" si="87"/>
        <v>0</v>
      </c>
      <c r="P477" s="2">
        <f t="shared" si="88"/>
        <v>0</v>
      </c>
      <c r="Q477" s="1">
        <f t="shared" si="89"/>
        <v>0</v>
      </c>
      <c r="R477" s="2">
        <f t="shared" si="90"/>
        <v>0</v>
      </c>
    </row>
    <row r="478" spans="12:18" ht="12.75">
      <c r="L478" s="2">
        <f t="shared" si="85"/>
        <v>0</v>
      </c>
      <c r="N478" s="2">
        <f t="shared" si="86"/>
        <v>0</v>
      </c>
      <c r="O478" s="1">
        <f t="shared" si="87"/>
        <v>0</v>
      </c>
      <c r="P478" s="2">
        <f t="shared" si="88"/>
        <v>0</v>
      </c>
      <c r="Q478" s="1">
        <f t="shared" si="89"/>
        <v>0</v>
      </c>
      <c r="R478" s="2">
        <f t="shared" si="90"/>
        <v>0</v>
      </c>
    </row>
    <row r="479" spans="12:18" ht="12.75">
      <c r="L479" s="2">
        <f t="shared" si="85"/>
        <v>0</v>
      </c>
      <c r="N479" s="2">
        <f t="shared" si="86"/>
        <v>0</v>
      </c>
      <c r="O479" s="1">
        <f t="shared" si="87"/>
        <v>0</v>
      </c>
      <c r="P479" s="2">
        <f t="shared" si="88"/>
        <v>0</v>
      </c>
      <c r="Q479" s="1">
        <f t="shared" si="89"/>
        <v>0</v>
      </c>
      <c r="R479" s="2">
        <f t="shared" si="90"/>
        <v>0</v>
      </c>
    </row>
    <row r="480" spans="12:18" ht="12.75">
      <c r="L480" s="2">
        <f t="shared" si="85"/>
        <v>0</v>
      </c>
      <c r="N480" s="2">
        <f t="shared" si="86"/>
        <v>0</v>
      </c>
      <c r="O480" s="1">
        <f t="shared" si="87"/>
        <v>0</v>
      </c>
      <c r="P480" s="2">
        <f t="shared" si="88"/>
        <v>0</v>
      </c>
      <c r="Q480" s="1">
        <f t="shared" si="89"/>
        <v>0</v>
      </c>
      <c r="R480" s="2">
        <f t="shared" si="90"/>
        <v>0</v>
      </c>
    </row>
    <row r="481" spans="12:18" ht="12.75">
      <c r="L481" s="2">
        <f t="shared" si="85"/>
        <v>0</v>
      </c>
      <c r="N481" s="2">
        <f t="shared" si="86"/>
        <v>0</v>
      </c>
      <c r="O481" s="1">
        <f t="shared" si="87"/>
        <v>0</v>
      </c>
      <c r="P481" s="2">
        <f t="shared" si="88"/>
        <v>0</v>
      </c>
      <c r="Q481" s="1">
        <f t="shared" si="89"/>
        <v>0</v>
      </c>
      <c r="R481" s="2">
        <f t="shared" si="90"/>
        <v>0</v>
      </c>
    </row>
    <row r="482" spans="12:18" ht="12.75">
      <c r="L482" s="2">
        <f t="shared" si="85"/>
        <v>0</v>
      </c>
      <c r="N482" s="2">
        <f t="shared" si="86"/>
        <v>0</v>
      </c>
      <c r="O482" s="1">
        <f t="shared" si="87"/>
        <v>0</v>
      </c>
      <c r="P482" s="2">
        <f t="shared" si="88"/>
        <v>0</v>
      </c>
      <c r="Q482" s="1">
        <f t="shared" si="89"/>
        <v>0</v>
      </c>
      <c r="R482" s="2">
        <f t="shared" si="90"/>
        <v>0</v>
      </c>
    </row>
    <row r="483" spans="12:18" ht="12.75">
      <c r="L483" s="2">
        <f t="shared" si="85"/>
        <v>0</v>
      </c>
      <c r="N483" s="2">
        <f t="shared" si="86"/>
        <v>0</v>
      </c>
      <c r="O483" s="1">
        <f t="shared" si="87"/>
        <v>0</v>
      </c>
      <c r="P483" s="2">
        <f t="shared" si="88"/>
        <v>0</v>
      </c>
      <c r="Q483" s="1">
        <f t="shared" si="89"/>
        <v>0</v>
      </c>
      <c r="R483" s="2">
        <f t="shared" si="90"/>
        <v>0</v>
      </c>
    </row>
    <row r="484" spans="12:18" ht="12.75">
      <c r="L484" s="2">
        <f t="shared" si="85"/>
        <v>0</v>
      </c>
      <c r="N484" s="2">
        <f t="shared" si="86"/>
        <v>0</v>
      </c>
      <c r="O484" s="1">
        <f t="shared" si="87"/>
        <v>0</v>
      </c>
      <c r="P484" s="2">
        <f t="shared" si="88"/>
        <v>0</v>
      </c>
      <c r="Q484" s="1">
        <f t="shared" si="89"/>
        <v>0</v>
      </c>
      <c r="R484" s="2">
        <f t="shared" si="90"/>
        <v>0</v>
      </c>
    </row>
    <row r="485" spans="12:18" ht="12.75">
      <c r="L485" s="2">
        <f t="shared" si="85"/>
        <v>0</v>
      </c>
      <c r="N485" s="2">
        <f t="shared" si="86"/>
        <v>0</v>
      </c>
      <c r="O485" s="1">
        <f t="shared" si="87"/>
        <v>0</v>
      </c>
      <c r="P485" s="2">
        <f t="shared" si="88"/>
        <v>0</v>
      </c>
      <c r="Q485" s="1">
        <f t="shared" si="89"/>
        <v>0</v>
      </c>
      <c r="R485" s="2">
        <f t="shared" si="90"/>
        <v>0</v>
      </c>
    </row>
    <row r="486" spans="12:18" ht="12.75">
      <c r="L486" s="2">
        <f t="shared" si="85"/>
        <v>0</v>
      </c>
      <c r="N486" s="2">
        <f t="shared" si="86"/>
        <v>0</v>
      </c>
      <c r="O486" s="1">
        <f t="shared" si="87"/>
        <v>0</v>
      </c>
      <c r="P486" s="2">
        <f t="shared" si="88"/>
        <v>0</v>
      </c>
      <c r="Q486" s="1">
        <f t="shared" si="89"/>
        <v>0</v>
      </c>
      <c r="R486" s="2">
        <f t="shared" si="90"/>
        <v>0</v>
      </c>
    </row>
    <row r="487" spans="12:18" ht="12.75">
      <c r="L487" s="2">
        <f t="shared" si="85"/>
        <v>0</v>
      </c>
      <c r="N487" s="2">
        <f t="shared" si="86"/>
        <v>0</v>
      </c>
      <c r="O487" s="1">
        <f t="shared" si="87"/>
        <v>0</v>
      </c>
      <c r="P487" s="2">
        <f t="shared" si="88"/>
        <v>0</v>
      </c>
      <c r="Q487" s="1">
        <f t="shared" si="89"/>
        <v>0</v>
      </c>
      <c r="R487" s="2">
        <f t="shared" si="90"/>
        <v>0</v>
      </c>
    </row>
    <row r="488" spans="12:18" ht="12.75">
      <c r="L488" s="2">
        <f t="shared" si="85"/>
        <v>0</v>
      </c>
      <c r="N488" s="2">
        <f t="shared" si="86"/>
        <v>0</v>
      </c>
      <c r="O488" s="1">
        <f t="shared" si="87"/>
        <v>0</v>
      </c>
      <c r="P488" s="2">
        <f t="shared" si="88"/>
        <v>0</v>
      </c>
      <c r="Q488" s="1">
        <f t="shared" si="89"/>
        <v>0</v>
      </c>
      <c r="R488" s="2">
        <f t="shared" si="90"/>
        <v>0</v>
      </c>
    </row>
    <row r="489" spans="12:18" ht="12.75">
      <c r="L489" s="2">
        <f t="shared" si="85"/>
        <v>0</v>
      </c>
      <c r="N489" s="2">
        <f t="shared" si="86"/>
        <v>0</v>
      </c>
      <c r="O489" s="1">
        <f t="shared" si="87"/>
        <v>0</v>
      </c>
      <c r="P489" s="2">
        <f t="shared" si="88"/>
        <v>0</v>
      </c>
      <c r="Q489" s="1">
        <f t="shared" si="89"/>
        <v>0</v>
      </c>
      <c r="R489" s="2">
        <f t="shared" si="90"/>
        <v>0</v>
      </c>
    </row>
    <row r="490" spans="12:18" ht="12.75">
      <c r="L490" s="2">
        <f t="shared" si="85"/>
        <v>0</v>
      </c>
      <c r="N490" s="2">
        <f t="shared" si="86"/>
        <v>0</v>
      </c>
      <c r="O490" s="1">
        <f t="shared" si="87"/>
        <v>0</v>
      </c>
      <c r="P490" s="2">
        <f t="shared" si="88"/>
        <v>0</v>
      </c>
      <c r="Q490" s="1">
        <f t="shared" si="89"/>
        <v>0</v>
      </c>
      <c r="R490" s="2">
        <f t="shared" si="90"/>
        <v>0</v>
      </c>
    </row>
    <row r="491" spans="12:18" ht="12.75">
      <c r="L491" s="2">
        <f t="shared" si="85"/>
        <v>0</v>
      </c>
      <c r="N491" s="2">
        <f t="shared" si="86"/>
        <v>0</v>
      </c>
      <c r="O491" s="1">
        <f t="shared" si="87"/>
        <v>0</v>
      </c>
      <c r="P491" s="2">
        <f t="shared" si="88"/>
        <v>0</v>
      </c>
      <c r="Q491" s="1">
        <f t="shared" si="89"/>
        <v>0</v>
      </c>
      <c r="R491" s="2">
        <f t="shared" si="90"/>
        <v>0</v>
      </c>
    </row>
    <row r="492" spans="12:18" ht="12.75">
      <c r="L492" s="2">
        <f t="shared" si="85"/>
        <v>0</v>
      </c>
      <c r="N492" s="2">
        <f t="shared" si="86"/>
        <v>0</v>
      </c>
      <c r="O492" s="1">
        <f t="shared" si="87"/>
        <v>0</v>
      </c>
      <c r="P492" s="2">
        <f t="shared" si="88"/>
        <v>0</v>
      </c>
      <c r="Q492" s="1">
        <f t="shared" si="89"/>
        <v>0</v>
      </c>
      <c r="R492" s="2">
        <f t="shared" si="90"/>
        <v>0</v>
      </c>
    </row>
    <row r="493" spans="12:18" ht="12.75">
      <c r="L493" s="2">
        <f t="shared" si="85"/>
        <v>0</v>
      </c>
      <c r="N493" s="2">
        <f t="shared" si="86"/>
        <v>0</v>
      </c>
      <c r="O493" s="1">
        <f t="shared" si="87"/>
        <v>0</v>
      </c>
      <c r="P493" s="2">
        <f t="shared" si="88"/>
        <v>0</v>
      </c>
      <c r="Q493" s="1">
        <f t="shared" si="89"/>
        <v>0</v>
      </c>
      <c r="R493" s="2">
        <f t="shared" si="90"/>
        <v>0</v>
      </c>
    </row>
    <row r="494" spans="12:18" ht="12.75">
      <c r="L494" s="2">
        <f t="shared" si="85"/>
        <v>0</v>
      </c>
      <c r="N494" s="2">
        <f t="shared" si="86"/>
        <v>0</v>
      </c>
      <c r="O494" s="1">
        <f t="shared" si="87"/>
        <v>0</v>
      </c>
      <c r="P494" s="2">
        <f t="shared" si="88"/>
        <v>0</v>
      </c>
      <c r="Q494" s="1">
        <f t="shared" si="89"/>
        <v>0</v>
      </c>
      <c r="R494" s="2">
        <f t="shared" si="90"/>
        <v>0</v>
      </c>
    </row>
    <row r="495" spans="12:18" ht="12.75">
      <c r="L495" s="2">
        <f t="shared" si="85"/>
        <v>0</v>
      </c>
      <c r="N495" s="2">
        <f t="shared" si="86"/>
        <v>0</v>
      </c>
      <c r="O495" s="1">
        <f t="shared" si="87"/>
        <v>0</v>
      </c>
      <c r="P495" s="2">
        <f t="shared" si="88"/>
        <v>0</v>
      </c>
      <c r="Q495" s="1">
        <f t="shared" si="89"/>
        <v>0</v>
      </c>
      <c r="R495" s="2">
        <f t="shared" si="90"/>
        <v>0</v>
      </c>
    </row>
    <row r="496" spans="12:18" ht="12.75">
      <c r="L496" s="2">
        <f t="shared" si="85"/>
        <v>0</v>
      </c>
      <c r="N496" s="2">
        <f t="shared" si="86"/>
        <v>0</v>
      </c>
      <c r="O496" s="1">
        <f t="shared" si="87"/>
        <v>0</v>
      </c>
      <c r="P496" s="2">
        <f t="shared" si="88"/>
        <v>0</v>
      </c>
      <c r="Q496" s="1">
        <f t="shared" si="89"/>
        <v>0</v>
      </c>
      <c r="R496" s="2">
        <f t="shared" si="90"/>
        <v>0</v>
      </c>
    </row>
    <row r="497" spans="12:18" ht="12.75">
      <c r="L497" s="2">
        <f t="shared" si="85"/>
        <v>0</v>
      </c>
      <c r="N497" s="2">
        <f t="shared" si="86"/>
        <v>0</v>
      </c>
      <c r="O497" s="1">
        <f t="shared" si="87"/>
        <v>0</v>
      </c>
      <c r="P497" s="2">
        <f t="shared" si="88"/>
        <v>0</v>
      </c>
      <c r="Q497" s="1">
        <f t="shared" si="89"/>
        <v>0</v>
      </c>
      <c r="R497" s="2">
        <f t="shared" si="90"/>
        <v>0</v>
      </c>
    </row>
    <row r="498" spans="12:18" ht="12.75">
      <c r="L498" s="2">
        <f t="shared" si="85"/>
        <v>0</v>
      </c>
      <c r="N498" s="2">
        <f t="shared" si="86"/>
        <v>0</v>
      </c>
      <c r="O498" s="1">
        <f t="shared" si="87"/>
        <v>0</v>
      </c>
      <c r="P498" s="2">
        <f t="shared" si="88"/>
        <v>0</v>
      </c>
      <c r="Q498" s="1">
        <f t="shared" si="89"/>
        <v>0</v>
      </c>
      <c r="R498" s="2">
        <f t="shared" si="90"/>
        <v>0</v>
      </c>
    </row>
    <row r="499" spans="12:18" ht="12.75">
      <c r="L499" s="2">
        <f t="shared" si="85"/>
        <v>0</v>
      </c>
      <c r="N499" s="2">
        <f t="shared" si="86"/>
        <v>0</v>
      </c>
      <c r="O499" s="1">
        <f t="shared" si="87"/>
        <v>0</v>
      </c>
      <c r="P499" s="2">
        <f t="shared" si="88"/>
        <v>0</v>
      </c>
      <c r="Q499" s="1">
        <f t="shared" si="89"/>
        <v>0</v>
      </c>
      <c r="R499" s="2">
        <f t="shared" si="90"/>
        <v>0</v>
      </c>
    </row>
    <row r="500" spans="12:18" ht="12.75">
      <c r="L500" s="2">
        <f t="shared" si="85"/>
        <v>0</v>
      </c>
      <c r="N500" s="2">
        <f t="shared" si="86"/>
        <v>0</v>
      </c>
      <c r="O500" s="1">
        <f t="shared" si="87"/>
        <v>0</v>
      </c>
      <c r="P500" s="2">
        <f t="shared" si="88"/>
        <v>0</v>
      </c>
      <c r="Q500" s="1">
        <f t="shared" si="89"/>
        <v>0</v>
      </c>
      <c r="R500" s="2">
        <f t="shared" si="90"/>
        <v>0</v>
      </c>
    </row>
    <row r="501" spans="12:15" ht="12.75">
      <c r="L501"/>
      <c r="M501"/>
      <c r="O501"/>
    </row>
    <row r="502" spans="12:15" ht="12.75">
      <c r="L502"/>
      <c r="M502"/>
      <c r="O502"/>
    </row>
    <row r="503" spans="12:15" ht="12.75">
      <c r="L503"/>
      <c r="M503"/>
      <c r="O503"/>
    </row>
    <row r="504" spans="12:15" ht="12.75">
      <c r="L504"/>
      <c r="M504"/>
      <c r="O504"/>
    </row>
    <row r="505" spans="12:15" ht="12.75">
      <c r="L505"/>
      <c r="M505"/>
      <c r="O505"/>
    </row>
    <row r="506" spans="12:15" ht="12.75">
      <c r="L506"/>
      <c r="M506"/>
      <c r="O506"/>
    </row>
    <row r="507" spans="12:15" ht="12.75">
      <c r="L507"/>
      <c r="M507"/>
      <c r="O507"/>
    </row>
    <row r="508" spans="12:15" ht="12.75">
      <c r="L508"/>
      <c r="M508"/>
      <c r="O508"/>
    </row>
    <row r="509" spans="12:15" ht="12.75">
      <c r="L509"/>
      <c r="M509"/>
      <c r="O509"/>
    </row>
    <row r="510" spans="12:15" ht="12.75">
      <c r="L510"/>
      <c r="M510"/>
      <c r="O510"/>
    </row>
    <row r="511" spans="12:15" ht="12.75">
      <c r="L511"/>
      <c r="M511"/>
      <c r="O511"/>
    </row>
    <row r="512" spans="12:15" ht="12.75">
      <c r="L512"/>
      <c r="M512"/>
      <c r="O512"/>
    </row>
    <row r="513" spans="12:15" ht="12.75">
      <c r="L513"/>
      <c r="M513"/>
      <c r="O513"/>
    </row>
    <row r="514" spans="12:15" ht="12.75">
      <c r="L514"/>
      <c r="M514"/>
      <c r="O514"/>
    </row>
    <row r="515" spans="12:15" ht="12.75">
      <c r="L515"/>
      <c r="M515"/>
      <c r="O515"/>
    </row>
    <row r="516" spans="12:15" ht="12.75">
      <c r="L516"/>
      <c r="M516"/>
      <c r="O516"/>
    </row>
    <row r="517" spans="12:15" ht="12.75">
      <c r="L517"/>
      <c r="M517"/>
      <c r="O517"/>
    </row>
    <row r="518" spans="12:15" ht="12.75">
      <c r="L518"/>
      <c r="M518"/>
      <c r="O518"/>
    </row>
    <row r="519" spans="12:15" ht="12.75">
      <c r="L519"/>
      <c r="M519"/>
      <c r="O519"/>
    </row>
    <row r="520" spans="12:15" ht="12.75">
      <c r="L520"/>
      <c r="M520"/>
      <c r="O520"/>
    </row>
    <row r="521" spans="12:15" ht="12.75">
      <c r="L521"/>
      <c r="M521"/>
      <c r="O521"/>
    </row>
    <row r="522" spans="12:15" ht="12.75">
      <c r="L522"/>
      <c r="M522"/>
      <c r="O522"/>
    </row>
    <row r="523" spans="12:15" ht="12.75">
      <c r="L523"/>
      <c r="M523"/>
      <c r="O523"/>
    </row>
    <row r="524" spans="12:15" ht="12.75">
      <c r="L524"/>
      <c r="M524"/>
      <c r="O524"/>
    </row>
    <row r="525" spans="12:15" ht="12.75">
      <c r="L525"/>
      <c r="M525"/>
      <c r="O525"/>
    </row>
    <row r="526" spans="12:15" ht="12.75">
      <c r="L526"/>
      <c r="M526"/>
      <c r="O526"/>
    </row>
    <row r="527" spans="12:15" ht="12.75">
      <c r="L527"/>
      <c r="M527"/>
      <c r="O527"/>
    </row>
    <row r="528" spans="12:15" ht="12.75">
      <c r="L528"/>
      <c r="M528"/>
      <c r="O528"/>
    </row>
    <row r="529" spans="12:15" ht="12.75">
      <c r="L529"/>
      <c r="M529"/>
      <c r="O529"/>
    </row>
    <row r="530" spans="12:15" ht="12.75">
      <c r="L530"/>
      <c r="M530"/>
      <c r="O530"/>
    </row>
    <row r="531" spans="12:15" ht="12.75">
      <c r="L531"/>
      <c r="M531"/>
      <c r="O531"/>
    </row>
    <row r="532" spans="12:15" ht="12.75">
      <c r="L532"/>
      <c r="M532"/>
      <c r="O532"/>
    </row>
    <row r="533" spans="12:15" ht="12.75">
      <c r="L533"/>
      <c r="M533"/>
      <c r="O533"/>
    </row>
    <row r="534" spans="12:15" ht="12.75">
      <c r="L534"/>
      <c r="M534"/>
      <c r="O534"/>
    </row>
    <row r="535" spans="12:15" ht="12.75">
      <c r="L535"/>
      <c r="M535"/>
      <c r="O535"/>
    </row>
    <row r="536" spans="12:15" ht="12.75">
      <c r="L536"/>
      <c r="M536"/>
      <c r="O536"/>
    </row>
    <row r="537" spans="12:15" ht="12.75">
      <c r="L537"/>
      <c r="M537"/>
      <c r="O537"/>
    </row>
    <row r="538" spans="12:15" ht="12.75">
      <c r="L538"/>
      <c r="M538"/>
      <c r="O538"/>
    </row>
    <row r="539" spans="12:15" ht="12.75">
      <c r="L539"/>
      <c r="M539"/>
      <c r="O539"/>
    </row>
    <row r="540" spans="12:15" ht="12.75">
      <c r="L540"/>
      <c r="M540"/>
      <c r="O540"/>
    </row>
    <row r="541" spans="12:15" ht="12.75">
      <c r="L541"/>
      <c r="M541"/>
      <c r="O541"/>
    </row>
    <row r="542" spans="12:15" ht="12.75">
      <c r="L542"/>
      <c r="M542"/>
      <c r="O542"/>
    </row>
    <row r="543" spans="12:15" ht="12.75">
      <c r="L543"/>
      <c r="M543"/>
      <c r="O543"/>
    </row>
    <row r="544" spans="12:15" ht="12.75">
      <c r="L544"/>
      <c r="M544"/>
      <c r="O544"/>
    </row>
    <row r="545" spans="12:15" ht="12.75">
      <c r="L545"/>
      <c r="M545"/>
      <c r="O545"/>
    </row>
    <row r="546" spans="12:15" ht="12.75">
      <c r="L546"/>
      <c r="M546"/>
      <c r="O546"/>
    </row>
    <row r="547" spans="12:15" ht="12.75">
      <c r="L547"/>
      <c r="M547"/>
      <c r="O547"/>
    </row>
    <row r="548" spans="12:15" ht="12.75">
      <c r="L548"/>
      <c r="M548"/>
      <c r="O548"/>
    </row>
    <row r="549" spans="12:15" ht="12.75">
      <c r="L549"/>
      <c r="M549"/>
      <c r="O549"/>
    </row>
    <row r="550" spans="12:15" ht="12.75">
      <c r="L550"/>
      <c r="M550"/>
      <c r="O550"/>
    </row>
    <row r="551" spans="12:15" ht="12.75">
      <c r="L551"/>
      <c r="M551"/>
      <c r="O551"/>
    </row>
    <row r="552" spans="12:15" ht="12.75">
      <c r="L552"/>
      <c r="M552"/>
      <c r="O552"/>
    </row>
    <row r="553" spans="12:15" ht="12.75">
      <c r="L553"/>
      <c r="M553"/>
      <c r="O553"/>
    </row>
    <row r="554" spans="12:15" ht="12.75">
      <c r="L554"/>
      <c r="M554"/>
      <c r="O554"/>
    </row>
    <row r="555" spans="12:15" ht="12.75">
      <c r="L555"/>
      <c r="M555"/>
      <c r="O555"/>
    </row>
    <row r="556" spans="12:15" ht="12.75">
      <c r="L556"/>
      <c r="M556"/>
      <c r="O556"/>
    </row>
    <row r="557" spans="12:15" ht="12.75">
      <c r="L557"/>
      <c r="M557"/>
      <c r="O557"/>
    </row>
    <row r="558" spans="12:15" ht="12.75">
      <c r="L558"/>
      <c r="M558"/>
      <c r="O558"/>
    </row>
    <row r="559" spans="12:15" ht="12.75">
      <c r="L559"/>
      <c r="M559"/>
      <c r="O559"/>
    </row>
    <row r="560" spans="12:15" ht="12.75">
      <c r="L560"/>
      <c r="M560"/>
      <c r="O560"/>
    </row>
    <row r="561" spans="12:15" ht="12.75">
      <c r="L561"/>
      <c r="M561"/>
      <c r="O561"/>
    </row>
    <row r="562" spans="12:15" ht="12.75">
      <c r="L562"/>
      <c r="M562"/>
      <c r="O562"/>
    </row>
    <row r="563" spans="12:15" ht="12.75">
      <c r="L563"/>
      <c r="M563"/>
      <c r="O563"/>
    </row>
    <row r="564" spans="12:15" ht="12.75">
      <c r="L564"/>
      <c r="M564"/>
      <c r="O564"/>
    </row>
    <row r="565" spans="12:15" ht="12.75">
      <c r="L565"/>
      <c r="M565"/>
      <c r="O565"/>
    </row>
    <row r="566" spans="12:15" ht="12.75">
      <c r="L566"/>
      <c r="M566"/>
      <c r="O566"/>
    </row>
    <row r="567" spans="12:15" ht="12.75">
      <c r="L567"/>
      <c r="M567"/>
      <c r="O567"/>
    </row>
    <row r="568" spans="12:15" ht="12.75">
      <c r="L568"/>
      <c r="M568"/>
      <c r="O568"/>
    </row>
    <row r="569" spans="12:15" ht="12.75">
      <c r="L569"/>
      <c r="M569"/>
      <c r="O569"/>
    </row>
    <row r="570" spans="12:15" ht="12.75">
      <c r="L570"/>
      <c r="M570"/>
      <c r="O570"/>
    </row>
    <row r="571" spans="12:15" ht="12.75">
      <c r="L571"/>
      <c r="M571"/>
      <c r="O571"/>
    </row>
    <row r="572" spans="12:15" ht="12.75">
      <c r="L572"/>
      <c r="M572"/>
      <c r="O572"/>
    </row>
    <row r="573" spans="12:15" ht="12.75">
      <c r="L573"/>
      <c r="M573"/>
      <c r="O573"/>
    </row>
    <row r="574" spans="12:15" ht="12.75">
      <c r="L574"/>
      <c r="M574"/>
      <c r="O574"/>
    </row>
    <row r="575" spans="12:15" ht="12.75">
      <c r="L575"/>
      <c r="M575"/>
      <c r="O575"/>
    </row>
    <row r="576" spans="12:15" ht="12.75">
      <c r="L576"/>
      <c r="M576"/>
      <c r="O576"/>
    </row>
    <row r="577" spans="12:15" ht="12.75">
      <c r="L577"/>
      <c r="M577"/>
      <c r="O577"/>
    </row>
    <row r="578" spans="12:15" ht="12.75">
      <c r="L578"/>
      <c r="M578"/>
      <c r="O578"/>
    </row>
    <row r="579" spans="12:15" ht="12.75">
      <c r="L579"/>
      <c r="M579"/>
      <c r="O579"/>
    </row>
    <row r="580" spans="12:15" ht="12.75">
      <c r="L580"/>
      <c r="M580"/>
      <c r="O580"/>
    </row>
    <row r="581" spans="12:15" ht="12.75">
      <c r="L581"/>
      <c r="M581"/>
      <c r="O581"/>
    </row>
    <row r="582" spans="12:15" ht="12.75">
      <c r="L582"/>
      <c r="M582"/>
      <c r="O582"/>
    </row>
    <row r="583" spans="12:15" ht="12.75">
      <c r="L583"/>
      <c r="M583"/>
      <c r="O583"/>
    </row>
    <row r="584" spans="12:15" ht="12.75">
      <c r="L584"/>
      <c r="M584"/>
      <c r="O584"/>
    </row>
    <row r="585" spans="12:15" ht="12.75">
      <c r="L585"/>
      <c r="M585"/>
      <c r="O585"/>
    </row>
    <row r="586" spans="12:15" ht="12.75">
      <c r="L586"/>
      <c r="M586"/>
      <c r="O586"/>
    </row>
    <row r="587" spans="12:15" ht="12.75">
      <c r="L587"/>
      <c r="M587"/>
      <c r="O587"/>
    </row>
    <row r="588" spans="12:15" ht="12.75">
      <c r="L588"/>
      <c r="M588"/>
      <c r="O588"/>
    </row>
    <row r="589" spans="12:15" ht="12.75">
      <c r="L589"/>
      <c r="M589"/>
      <c r="O589"/>
    </row>
    <row r="590" spans="12:15" ht="12.75">
      <c r="L590"/>
      <c r="M590"/>
      <c r="O590"/>
    </row>
    <row r="591" spans="12:15" ht="12.75">
      <c r="L591"/>
      <c r="M591"/>
      <c r="O591"/>
    </row>
    <row r="592" spans="12:15" ht="12.75">
      <c r="L592"/>
      <c r="M592"/>
      <c r="O592"/>
    </row>
    <row r="593" spans="12:15" ht="12.75">
      <c r="L593"/>
      <c r="M593"/>
      <c r="O593"/>
    </row>
    <row r="594" spans="12:15" ht="12.75">
      <c r="L594"/>
      <c r="M594"/>
      <c r="O594"/>
    </row>
    <row r="595" spans="12:15" ht="12.75">
      <c r="L595"/>
      <c r="M595"/>
      <c r="O595"/>
    </row>
    <row r="596" spans="12:15" ht="12.75">
      <c r="L596"/>
      <c r="M596"/>
      <c r="O596"/>
    </row>
    <row r="597" spans="12:15" ht="12.75">
      <c r="L597"/>
      <c r="M597"/>
      <c r="O597"/>
    </row>
    <row r="598" spans="12:15" ht="12.75">
      <c r="L598"/>
      <c r="M598"/>
      <c r="O598"/>
    </row>
    <row r="599" spans="12:15" ht="12.75">
      <c r="L599"/>
      <c r="M599"/>
      <c r="O599"/>
    </row>
    <row r="600" spans="12:15" ht="12.75">
      <c r="L600"/>
      <c r="M600"/>
      <c r="O600"/>
    </row>
    <row r="601" spans="12:15" ht="12.75">
      <c r="L601"/>
      <c r="M601"/>
      <c r="O601"/>
    </row>
    <row r="602" spans="12:15" ht="12.75">
      <c r="L602"/>
      <c r="M602"/>
      <c r="O602"/>
    </row>
    <row r="603" spans="12:15" ht="12.75">
      <c r="L603"/>
      <c r="M603"/>
      <c r="O603"/>
    </row>
    <row r="604" spans="12:15" ht="12.75">
      <c r="L604"/>
      <c r="M604"/>
      <c r="O604"/>
    </row>
    <row r="605" spans="12:15" ht="12.75">
      <c r="L605"/>
      <c r="M605"/>
      <c r="O605"/>
    </row>
    <row r="606" spans="12:15" ht="12.75">
      <c r="L606"/>
      <c r="M606"/>
      <c r="O606"/>
    </row>
    <row r="607" spans="12:15" ht="12.75">
      <c r="L607"/>
      <c r="M607"/>
      <c r="O607"/>
    </row>
    <row r="608" spans="12:15" ht="12.75">
      <c r="L608"/>
      <c r="M608"/>
      <c r="O608"/>
    </row>
    <row r="609" spans="12:15" ht="12.75">
      <c r="L609"/>
      <c r="M609"/>
      <c r="O609"/>
    </row>
    <row r="610" spans="12:15" ht="12.75">
      <c r="L610"/>
      <c r="M610"/>
      <c r="O610"/>
    </row>
    <row r="611" spans="12:15" ht="12.75">
      <c r="L611"/>
      <c r="M611"/>
      <c r="O611"/>
    </row>
    <row r="612" spans="12:15" ht="12.75">
      <c r="L612"/>
      <c r="M612"/>
      <c r="O612"/>
    </row>
    <row r="613" spans="12:15" ht="12.75">
      <c r="L613"/>
      <c r="M613"/>
      <c r="O613"/>
    </row>
    <row r="614" spans="12:15" ht="12.75">
      <c r="L614"/>
      <c r="M614"/>
      <c r="O614"/>
    </row>
    <row r="615" spans="12:15" ht="12.75">
      <c r="L615"/>
      <c r="M615"/>
      <c r="O615"/>
    </row>
    <row r="616" spans="12:15" ht="12.75">
      <c r="L616"/>
      <c r="M616"/>
      <c r="O616"/>
    </row>
    <row r="617" spans="12:15" ht="12.75">
      <c r="L617"/>
      <c r="M617"/>
      <c r="O617"/>
    </row>
    <row r="618" spans="12:15" ht="12.75">
      <c r="L618"/>
      <c r="M618"/>
      <c r="O618"/>
    </row>
    <row r="619" spans="12:15" ht="12.75">
      <c r="L619"/>
      <c r="M619"/>
      <c r="O619"/>
    </row>
    <row r="620" spans="12:15" ht="12.75">
      <c r="L620"/>
      <c r="M620"/>
      <c r="O620"/>
    </row>
    <row r="621" spans="12:15" ht="12.75">
      <c r="L621"/>
      <c r="M621"/>
      <c r="O621"/>
    </row>
    <row r="622" spans="12:15" ht="12.75">
      <c r="L622"/>
      <c r="M622"/>
      <c r="O622"/>
    </row>
    <row r="623" spans="12:15" ht="12.75">
      <c r="L623"/>
      <c r="M623"/>
      <c r="O623"/>
    </row>
    <row r="624" spans="12:15" ht="12.75">
      <c r="L624"/>
      <c r="M624"/>
      <c r="O624"/>
    </row>
    <row r="625" spans="12:15" ht="12.75">
      <c r="L625"/>
      <c r="M625"/>
      <c r="O625"/>
    </row>
    <row r="626" spans="12:15" ht="12.75">
      <c r="L626"/>
      <c r="M626"/>
      <c r="O626"/>
    </row>
    <row r="627" spans="12:15" ht="12.75">
      <c r="L627"/>
      <c r="M627"/>
      <c r="O627"/>
    </row>
    <row r="628" spans="12:15" ht="12.75">
      <c r="L628"/>
      <c r="M628"/>
      <c r="O628"/>
    </row>
    <row r="629" spans="12:15" ht="12.75">
      <c r="L629"/>
      <c r="M629"/>
      <c r="O629"/>
    </row>
    <row r="630" spans="12:15" ht="12.75">
      <c r="L630"/>
      <c r="M630"/>
      <c r="O630"/>
    </row>
    <row r="631" spans="12:15" ht="12.75">
      <c r="L631"/>
      <c r="M631"/>
      <c r="O631"/>
    </row>
    <row r="632" spans="12:15" ht="12.75">
      <c r="L632"/>
      <c r="M632"/>
      <c r="O632"/>
    </row>
    <row r="633" spans="12:15" ht="12.75">
      <c r="L633"/>
      <c r="M633"/>
      <c r="O633"/>
    </row>
    <row r="634" spans="12:15" ht="12.75">
      <c r="L634"/>
      <c r="M634"/>
      <c r="O634"/>
    </row>
    <row r="635" spans="12:15" ht="12.75">
      <c r="L635"/>
      <c r="M635"/>
      <c r="O635"/>
    </row>
    <row r="636" spans="12:15" ht="12.75">
      <c r="L636"/>
      <c r="M636"/>
      <c r="O636"/>
    </row>
    <row r="637" spans="12:15" ht="12.75">
      <c r="L637"/>
      <c r="M637"/>
      <c r="O637"/>
    </row>
    <row r="638" spans="12:15" ht="12.75">
      <c r="L638"/>
      <c r="M638"/>
      <c r="O638"/>
    </row>
    <row r="639" spans="12:15" ht="12.75">
      <c r="L639"/>
      <c r="M639"/>
      <c r="O639"/>
    </row>
    <row r="640" spans="12:15" ht="12.75">
      <c r="L640"/>
      <c r="M640"/>
      <c r="O640"/>
    </row>
    <row r="641" spans="12:15" ht="12.75">
      <c r="L641"/>
      <c r="M641"/>
      <c r="O641"/>
    </row>
    <row r="642" spans="12:15" ht="12.75">
      <c r="L642"/>
      <c r="M642"/>
      <c r="O642"/>
    </row>
    <row r="643" spans="12:15" ht="12.75">
      <c r="L643"/>
      <c r="M643"/>
      <c r="O643"/>
    </row>
    <row r="644" spans="12:15" ht="12.75">
      <c r="L644"/>
      <c r="M644"/>
      <c r="O644"/>
    </row>
    <row r="645" spans="12:15" ht="12.75">
      <c r="L645"/>
      <c r="M645"/>
      <c r="O64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Starkey</dc:creator>
  <cp:keywords/>
  <dc:description/>
  <cp:lastModifiedBy> </cp:lastModifiedBy>
  <cp:lastPrinted>2001-08-13T13:21:11Z</cp:lastPrinted>
  <dcterms:created xsi:type="dcterms:W3CDTF">2001-08-03T02:19:13Z</dcterms:created>
  <dcterms:modified xsi:type="dcterms:W3CDTF">2002-05-04T21:48:55Z</dcterms:modified>
  <cp:category/>
  <cp:version/>
  <cp:contentType/>
  <cp:contentStatus/>
</cp:coreProperties>
</file>